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3-LRV\2018\Ergebnisse2018\"/>
    </mc:Choice>
  </mc:AlternateContent>
  <bookViews>
    <workbookView xWindow="32760" yWindow="32760" windowWidth="12195" windowHeight="12285" tabRatio="812" firstSheet="1" activeTab="1"/>
  </bookViews>
  <sheets>
    <sheet name="Cupwertung Gesamt" sheetId="43" r:id="rId1"/>
    <sheet name="Cupwertung U13+Mädchen U14" sheetId="49" r:id="rId2"/>
    <sheet name="Cupwertung U15+Mädchen U17" sheetId="50" r:id="rId3"/>
    <sheet name="Cupwertung U17+Juniorinnen" sheetId="51" r:id="rId4"/>
    <sheet name="Cupwertung Junioren" sheetId="52" r:id="rId5"/>
    <sheet name="Cupwertung Clubs" sheetId="53" r:id="rId6"/>
    <sheet name="Punkteschema NEU 2017" sheetId="41" r:id="rId7"/>
  </sheets>
  <calcPr calcId="152511" concurrentCalc="0"/>
</workbook>
</file>

<file path=xl/calcChain.xml><?xml version="1.0" encoding="utf-8"?>
<calcChain xmlns="http://schemas.openxmlformats.org/spreadsheetml/2006/main">
  <c r="X60" i="43" l="1"/>
  <c r="X61" i="43"/>
  <c r="X63" i="43"/>
  <c r="X62" i="43"/>
  <c r="X65" i="43"/>
  <c r="X64" i="43"/>
  <c r="X66" i="43"/>
  <c r="X67" i="43"/>
  <c r="X68" i="43"/>
  <c r="D20" i="43"/>
  <c r="E20" i="43"/>
  <c r="D14" i="43"/>
  <c r="E14" i="43"/>
  <c r="D11" i="43"/>
  <c r="D10" i="43"/>
  <c r="E11" i="43"/>
  <c r="E10" i="43"/>
  <c r="D12" i="43"/>
  <c r="D13" i="43"/>
  <c r="D17" i="43"/>
  <c r="D18" i="43"/>
  <c r="D19" i="43"/>
  <c r="E17" i="43"/>
  <c r="E18" i="43"/>
  <c r="E19" i="43"/>
  <c r="D31" i="43"/>
  <c r="E31" i="43"/>
  <c r="D23" i="43"/>
  <c r="D24" i="43"/>
  <c r="D27" i="43"/>
  <c r="D25" i="43"/>
  <c r="D26" i="43"/>
  <c r="D28" i="43"/>
  <c r="E23" i="43"/>
  <c r="E24" i="43"/>
  <c r="E25" i="43"/>
  <c r="E26" i="43"/>
  <c r="E27" i="43"/>
  <c r="E28" i="43"/>
  <c r="D34" i="43"/>
  <c r="D35" i="43"/>
  <c r="D36" i="43"/>
  <c r="E34" i="43"/>
  <c r="E35" i="43"/>
  <c r="D39" i="43"/>
  <c r="D41" i="43"/>
  <c r="D42" i="43"/>
  <c r="D40" i="43"/>
  <c r="D43" i="43"/>
  <c r="E39" i="43"/>
  <c r="E41" i="43"/>
  <c r="E40" i="43"/>
  <c r="E42" i="43"/>
  <c r="E43" i="43"/>
  <c r="D47" i="43"/>
  <c r="D46" i="43"/>
  <c r="D49" i="43"/>
  <c r="D55" i="43"/>
  <c r="D50" i="43"/>
  <c r="D54" i="43"/>
  <c r="E46" i="43"/>
  <c r="E47" i="43"/>
  <c r="E49" i="43"/>
  <c r="E50" i="43"/>
  <c r="E54" i="43"/>
  <c r="E55" i="43"/>
  <c r="D48" i="43"/>
  <c r="D51" i="43"/>
  <c r="D52" i="43"/>
  <c r="D53" i="43"/>
  <c r="E48" i="43"/>
  <c r="E51" i="43"/>
  <c r="E52" i="43"/>
  <c r="E53" i="43"/>
  <c r="D56" i="43"/>
  <c r="E12" i="43"/>
  <c r="E13" i="43"/>
  <c r="D15" i="43"/>
  <c r="D16" i="43"/>
  <c r="D21" i="43"/>
  <c r="D22" i="43"/>
  <c r="D29" i="43"/>
  <c r="D30" i="43"/>
  <c r="D32" i="43"/>
  <c r="E32" i="43"/>
  <c r="D33" i="43"/>
  <c r="E36" i="43"/>
  <c r="D37" i="43"/>
  <c r="D38" i="43"/>
  <c r="D44" i="43"/>
  <c r="E44" i="43"/>
  <c r="D45" i="43"/>
  <c r="U60" i="43"/>
  <c r="U61" i="43"/>
  <c r="U63" i="43"/>
  <c r="U62" i="43"/>
  <c r="U65" i="43"/>
  <c r="U64" i="43"/>
  <c r="U66" i="43"/>
  <c r="U67" i="43"/>
  <c r="U68" i="43"/>
  <c r="U59" i="43"/>
  <c r="G59" i="43"/>
  <c r="I59" i="43"/>
  <c r="K59" i="43"/>
  <c r="M59" i="43"/>
  <c r="O59" i="43"/>
  <c r="Q59" i="43"/>
  <c r="S59" i="43"/>
  <c r="AF54" i="43"/>
  <c r="AF40" i="43"/>
  <c r="AF41" i="43"/>
  <c r="AF42" i="43"/>
  <c r="AF43" i="43"/>
  <c r="AF39" i="43"/>
  <c r="AF35" i="43"/>
  <c r="AF27" i="43"/>
  <c r="AF28" i="43"/>
  <c r="AF25" i="43"/>
  <c r="I67" i="43"/>
  <c r="X45" i="43"/>
  <c r="X56" i="43"/>
  <c r="W62" i="43"/>
  <c r="S62" i="43"/>
  <c r="AF36" i="43"/>
  <c r="AF17" i="43"/>
  <c r="AF11" i="43"/>
  <c r="AF10" i="43"/>
  <c r="W57" i="43"/>
  <c r="U57" i="43"/>
  <c r="S57" i="43"/>
  <c r="Q57" i="43"/>
  <c r="O57" i="43"/>
  <c r="M57" i="43"/>
  <c r="K57" i="43"/>
  <c r="I57" i="43"/>
  <c r="G57" i="43"/>
  <c r="X38" i="43"/>
  <c r="X33" i="43"/>
  <c r="X30" i="43"/>
  <c r="X22" i="43"/>
  <c r="X16" i="43"/>
  <c r="X15" i="43"/>
  <c r="E57" i="43"/>
  <c r="W63" i="43"/>
  <c r="S63" i="43"/>
  <c r="G65" i="43"/>
  <c r="K64" i="43"/>
  <c r="W66" i="43"/>
  <c r="Q62" i="43"/>
  <c r="K63" i="43"/>
  <c r="M64" i="43"/>
  <c r="Q63" i="43"/>
  <c r="M61" i="43"/>
  <c r="K62" i="43"/>
  <c r="I63" i="43"/>
  <c r="G64" i="43"/>
  <c r="K67" i="43"/>
  <c r="W65" i="43"/>
  <c r="O67" i="43"/>
  <c r="Q60" i="43"/>
  <c r="S60" i="43"/>
  <c r="I64" i="43"/>
  <c r="S64" i="43"/>
  <c r="W59" i="43"/>
  <c r="I61" i="43"/>
  <c r="W60" i="43"/>
  <c r="O62" i="43"/>
  <c r="M66" i="43"/>
  <c r="M63" i="43"/>
  <c r="Q65" i="43"/>
  <c r="M67" i="43"/>
  <c r="K65" i="43"/>
  <c r="Q64" i="43"/>
  <c r="G66" i="43"/>
  <c r="O60" i="43"/>
  <c r="K61" i="43"/>
  <c r="K60" i="43"/>
  <c r="Q61" i="43"/>
  <c r="I65" i="43"/>
  <c r="G61" i="43"/>
  <c r="M60" i="43"/>
  <c r="W61" i="43"/>
  <c r="O63" i="43"/>
  <c r="I60" i="43"/>
  <c r="Q67" i="43"/>
  <c r="O64" i="43"/>
  <c r="O66" i="43"/>
  <c r="K68" i="43"/>
  <c r="S67" i="43"/>
  <c r="S66" i="43"/>
  <c r="G63" i="43"/>
  <c r="X59" i="43"/>
  <c r="M62" i="43"/>
  <c r="G67" i="43"/>
  <c r="S65" i="43"/>
  <c r="O61" i="43"/>
  <c r="O65" i="43"/>
  <c r="S61" i="43"/>
  <c r="M65" i="43"/>
  <c r="G60" i="43"/>
  <c r="G62" i="43"/>
  <c r="K66" i="43"/>
  <c r="I66" i="43"/>
  <c r="W67" i="43"/>
  <c r="W64" i="43"/>
  <c r="X69" i="43"/>
  <c r="Q66" i="43"/>
  <c r="I62" i="43"/>
  <c r="Q70" i="43"/>
  <c r="E63" i="43"/>
  <c r="E64" i="43"/>
  <c r="S70" i="43"/>
  <c r="E61" i="43"/>
  <c r="E62" i="43"/>
  <c r="I70" i="43"/>
  <c r="X70" i="43"/>
  <c r="K70" i="43"/>
  <c r="E60" i="43"/>
  <c r="O70" i="43"/>
  <c r="M70" i="43"/>
  <c r="E67" i="43"/>
  <c r="W70" i="43"/>
  <c r="G70" i="43"/>
  <c r="E65" i="43"/>
  <c r="E66" i="43"/>
  <c r="E59" i="43"/>
  <c r="J59" i="43"/>
  <c r="U70" i="43"/>
  <c r="E70" i="43"/>
  <c r="Z59" i="43"/>
  <c r="Z60" i="43"/>
  <c r="Z61" i="43"/>
  <c r="Z63" i="43"/>
  <c r="Z62" i="43"/>
  <c r="Z65" i="43"/>
  <c r="Z64" i="43"/>
  <c r="Z66" i="43"/>
  <c r="Z67" i="43"/>
  <c r="Z68" i="43"/>
  <c r="Z69" i="43"/>
  <c r="Z70" i="43"/>
</calcChain>
</file>

<file path=xl/sharedStrings.xml><?xml version="1.0" encoding="utf-8"?>
<sst xmlns="http://schemas.openxmlformats.org/spreadsheetml/2006/main" count="1079" uniqueCount="165">
  <si>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</si>
  <si>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</si>
  <si>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</si>
  <si>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</si>
  <si>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</si>
  <si>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</si>
  <si>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</si>
  <si>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</si>
  <si>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</si>
  <si>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</si>
  <si>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</si>
  <si>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</si>
  <si>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</si>
  <si>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</si>
  <si>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</si>
  <si>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</si>
  <si>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Junioren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</si>
  <si>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</si>
  <si>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</si>
  <si>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</si>
  <si>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</si>
  <si>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</si>
  <si>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</si>
  <si>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</si>
  <si>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</si>
  <si>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</si>
  <si>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</si>
  <si>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</si>
  <si>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</si>
  <si>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</si>
  <si>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</si>
  <si>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</si>
  <si>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</si>
  <si>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</si>
  <si>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40 +</t>
  </si>
  <si>
    <t>30-39</t>
  </si>
  <si>
    <t>20-29</t>
  </si>
  <si>
    <t>Auslandseinsatz</t>
  </si>
  <si>
    <t>Als Auslandseinsatz werden ausschließlich ÖRV-Entsendungen gewertet</t>
  </si>
  <si>
    <r>
      <t>Achtung: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>1 Streichresultate *) für alle Kategorien 
Das Rennen mit den niedrigsten Punkten bzw. nicht gefahrenes
Rennen wird am Saisonende aus der Wertung gestrichen,
Punkte-Bonifikation lt. Liste für internat. Einsätze (ausschließl. ÖRV)</t>
    </r>
  </si>
  <si>
    <t>RC ARBÖ ANF Auto Eder Walding</t>
  </si>
  <si>
    <t>RC ARBÖ Felbermayr Wels</t>
  </si>
  <si>
    <t>RC Grieskirchen</t>
  </si>
  <si>
    <t>RC ARBÖ Grassinger Lambach</t>
  </si>
  <si>
    <t>RC DANA Pyhrn Priel</t>
  </si>
  <si>
    <t xml:space="preserve">Auf Entscheid des SPAU (nach Antrag bei der Generalversammlung) findet künftig </t>
  </si>
  <si>
    <t>folgendes Punkteschema Anwendung: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</si>
  <si>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</si>
  <si>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</si>
  <si>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</si>
  <si>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</si>
  <si>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</si>
  <si>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</si>
  <si>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</si>
  <si>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</si>
  <si>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</si>
  <si>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</si>
  <si>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</si>
  <si>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</si>
  <si>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</si>
  <si>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</si>
  <si>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</si>
  <si>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</si>
  <si>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</si>
  <si>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</si>
  <si>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</si>
  <si>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 od. mehr</t>
  </si>
  <si>
    <t>Von "nicht OÖ-Athleten" errungene Punkte bleiben vakant !</t>
  </si>
  <si>
    <t>Mädchen U14</t>
  </si>
  <si>
    <t>Mädchen U17</t>
  </si>
  <si>
    <t>Juniorinnen</t>
  </si>
  <si>
    <t>Mä U14</t>
  </si>
  <si>
    <t>Mä U17</t>
  </si>
  <si>
    <t>J-Innen</t>
  </si>
  <si>
    <t>1,1/72/72</t>
  </si>
  <si>
    <t>1,1/60/60</t>
  </si>
  <si>
    <t>1,1/54/54</t>
  </si>
  <si>
    <t>1,1/42/42</t>
  </si>
  <si>
    <t>*/12/12</t>
  </si>
  <si>
    <t>Springer Julian</t>
  </si>
  <si>
    <t>Steininger Fabian</t>
  </si>
  <si>
    <t>Viehböck David</t>
  </si>
  <si>
    <t>x</t>
  </si>
  <si>
    <t>Schöttl Laura</t>
  </si>
  <si>
    <t>Holzleitner Mario</t>
  </si>
  <si>
    <t>Stadlbauer Gregor</t>
  </si>
  <si>
    <t>Schönauer Thomas</t>
  </si>
  <si>
    <t>Stelzer Maximilian</t>
  </si>
  <si>
    <t>Team DNA-EinDruck Sarleinsbach</t>
  </si>
  <si>
    <t>Werani Luca</t>
  </si>
  <si>
    <t>Fernbach Laura</t>
  </si>
  <si>
    <t>Fernbach Lisa</t>
  </si>
  <si>
    <t>Hametner Julia</t>
  </si>
  <si>
    <t>dnf*)</t>
  </si>
  <si>
    <t>prolog</t>
  </si>
  <si>
    <t>krit</t>
  </si>
  <si>
    <t>straße</t>
  </si>
  <si>
    <t>gesamt</t>
  </si>
  <si>
    <t>Doppelbauer Moritz</t>
  </si>
  <si>
    <t>Atzlesberger Gabriel-Johannes</t>
  </si>
  <si>
    <t>Springer Kilian</t>
  </si>
  <si>
    <t>Hammerschmid Mario</t>
  </si>
  <si>
    <t>10-19</t>
  </si>
  <si>
    <t>-9</t>
  </si>
  <si>
    <t>Berechnung Grafenbach:Mittelwert der Platzierungen, Cuppunkte nach Startliste mit der größten Starteranzahl</t>
  </si>
  <si>
    <t>25.3.2018
Eröffnungsrennen
Leonding</t>
  </si>
  <si>
    <t>8.4.2018
Kirschblütenrennen 
Wels</t>
  </si>
  <si>
    <r>
      <t xml:space="preserve">16.5. - 6.6.2018                                           
Gesamtwertung
BOA-Cup - </t>
    </r>
    <r>
      <rPr>
        <sz val="8"/>
        <color indexed="10"/>
        <rFont val="Arial"/>
        <family val="2"/>
      </rPr>
      <t>1 Streichres.</t>
    </r>
    <r>
      <rPr>
        <sz val="8"/>
        <rFont val="Arial"/>
        <family val="2"/>
      </rPr>
      <t xml:space="preserve"> </t>
    </r>
  </si>
  <si>
    <t>26.-27.5.2018
Grafenbach Gesamtw.
Mittelwert d. Platzziffern
Punkte analog OÖ-Cup</t>
  </si>
  <si>
    <t>14.6.2018
Bergrennen    (OÖ-LM)
Linz/Uni - Freilichtmuseum Pelmberg</t>
  </si>
  <si>
    <t>28.7.2018
Erlauftaler Radsporttage
Purgstall</t>
  </si>
  <si>
    <t>29.7.2018
Erlauftaler Radsporttage
Purgstall</t>
  </si>
  <si>
    <t>25.8.2018
12. Weichselbaumer-Krit.
Bad Leonfelden</t>
  </si>
  <si>
    <t>15.9.2018
Rodltal Bergkaiser
Walding</t>
  </si>
  <si>
    <t>Steinauer Ernst</t>
  </si>
  <si>
    <t>Riegler Niko</t>
  </si>
  <si>
    <t>Gusner Lukas</t>
  </si>
  <si>
    <t>Mayer Paul</t>
  </si>
  <si>
    <t>Hörandtner Moritz</t>
  </si>
  <si>
    <t>Berger-Schauer Tina</t>
  </si>
  <si>
    <t>Mayrhofer Jakob</t>
  </si>
  <si>
    <t>x*)</t>
  </si>
  <si>
    <t>ausl</t>
  </si>
  <si>
    <t>Ausl.</t>
  </si>
  <si>
    <t>*)</t>
  </si>
  <si>
    <t>Schönauer Lara Marie</t>
  </si>
  <si>
    <t>Viehböck Paul</t>
  </si>
  <si>
    <t>Zobl Valentin</t>
  </si>
  <si>
    <t>Purtscheller Jakob</t>
  </si>
  <si>
    <t>Wertung Starteranzahl</t>
  </si>
  <si>
    <t>1/3</t>
  </si>
  <si>
    <t>2/5</t>
  </si>
  <si>
    <t>8/6</t>
  </si>
  <si>
    <t>14/10/13</t>
  </si>
  <si>
    <t>14/6/11</t>
  </si>
  <si>
    <t>9/11/9</t>
  </si>
  <si>
    <t>1/11/9</t>
  </si>
  <si>
    <t>29/23/19</t>
  </si>
  <si>
    <t>2/2/1</t>
  </si>
  <si>
    <t>6/3/7</t>
  </si>
  <si>
    <t>3/7/6</t>
  </si>
  <si>
    <t>8/4/4</t>
  </si>
  <si>
    <t>11/8/8</t>
  </si>
  <si>
    <t>5/6/8</t>
  </si>
  <si>
    <t>Ketter Lilly</t>
  </si>
  <si>
    <t>Gruber Zoe Katharina</t>
  </si>
  <si>
    <t>RC ARBÖ Radsportteam Ried</t>
  </si>
  <si>
    <t>Hofer Valentin</t>
  </si>
  <si>
    <t>UNION Raika Maria Schmolln</t>
  </si>
  <si>
    <t>Rauschal Severin</t>
  </si>
  <si>
    <t>Gollner Emilie</t>
  </si>
  <si>
    <t>ASKÖ Team ESV Linz</t>
  </si>
  <si>
    <t>2</t>
  </si>
  <si>
    <t>dns*)</t>
  </si>
  <si>
    <t>dns</t>
  </si>
  <si>
    <t>dnf</t>
  </si>
  <si>
    <t>Gruber Philipp</t>
  </si>
  <si>
    <t>5*)</t>
  </si>
  <si>
    <t>3*)</t>
  </si>
  <si>
    <t>Bergthaler Lea</t>
  </si>
  <si>
    <t>8*)</t>
  </si>
  <si>
    <t>16*)</t>
  </si>
  <si>
    <t>ÖRV</t>
  </si>
  <si>
    <t>14*)</t>
  </si>
  <si>
    <t>4*)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</si>
</sst>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\ &quot;km&quot;"/>
    <numFmt numFmtId="179" formatCode="0.0%"/>
    <numFmt numFmtId="182" formatCode="0.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2" borderId="5" xfId="0" applyFill="1" applyBorder="1"/>
    <xf numFmtId="0" fontId="3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2" fillId="0" borderId="3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4" fillId="0" borderId="3" xfId="0" applyFont="1" applyBorder="1" applyAlignment="1">
      <alignment horizontal="right"/>
    </xf>
    <xf numFmtId="0" fontId="0" fillId="0" borderId="23" xfId="0" applyBorder="1"/>
    <xf numFmtId="0" fontId="2" fillId="0" borderId="4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1" fontId="2" fillId="0" borderId="21" xfId="0" applyNumberFormat="1" applyFont="1" applyBorder="1"/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179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179" fontId="5" fillId="0" borderId="0" xfId="1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" fontId="2" fillId="0" borderId="4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2" borderId="39" xfId="0" applyFill="1" applyBorder="1" applyAlignment="1">
      <alignment horizontal="center" vertical="top" textRotation="180" wrapText="1"/>
    </xf>
    <xf numFmtId="0" fontId="2" fillId="3" borderId="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5" borderId="40" xfId="0" applyFont="1" applyFill="1" applyBorder="1" applyAlignment="1">
      <alignment horizontal="left" wrapText="1"/>
    </xf>
    <xf numFmtId="49" fontId="4" fillId="5" borderId="41" xfId="0" applyNumberFormat="1" applyFont="1" applyFill="1" applyBorder="1" applyAlignment="1">
      <alignment horizontal="center"/>
    </xf>
    <xf numFmtId="49" fontId="4" fillId="5" borderId="42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178" fontId="5" fillId="0" borderId="0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textRotation="180" wrapText="1"/>
    </xf>
    <xf numFmtId="0" fontId="2" fillId="2" borderId="48" xfId="0" applyFont="1" applyFill="1" applyBorder="1" applyAlignment="1">
      <alignment horizontal="center" vertical="top" textRotation="180" wrapText="1"/>
    </xf>
    <xf numFmtId="0" fontId="2" fillId="2" borderId="23" xfId="0" applyFont="1" applyFill="1" applyBorder="1" applyAlignment="1">
      <alignment horizontal="center" vertical="top" textRotation="180"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5" fillId="5" borderId="5" xfId="0" applyFont="1" applyFill="1" applyBorder="1" applyAlignment="1">
      <alignment horizontal="center" textRotation="180"/>
    </xf>
    <xf numFmtId="0" fontId="5" fillId="5" borderId="48" xfId="0" applyFont="1" applyFill="1" applyBorder="1" applyAlignment="1">
      <alignment horizontal="center" textRotation="180"/>
    </xf>
    <xf numFmtId="0" fontId="5" fillId="5" borderId="23" xfId="0" applyFont="1" applyFill="1" applyBorder="1" applyAlignment="1">
      <alignment horizontal="center" textRotation="180"/>
    </xf>
    <xf numFmtId="0" fontId="2" fillId="2" borderId="50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78" fontId="2" fillId="0" borderId="0" xfId="0" applyNumberFormat="1" applyFont="1" applyFill="1" applyBorder="1" applyAlignment="1"/>
    <xf numFmtId="178" fontId="5" fillId="0" borderId="0" xfId="0" applyNumberFormat="1" applyFont="1" applyFill="1" applyBorder="1" applyAlignment="1"/>
    <xf numFmtId="0" fontId="2" fillId="5" borderId="35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textRotation="180"/>
    </xf>
    <xf numFmtId="0" fontId="2" fillId="0" borderId="53" xfId="0" applyFont="1" applyBorder="1" applyAlignment="1">
      <alignment horizontal="center" textRotation="180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1" fontId="2" fillId="0" borderId="48" xfId="0" applyNumberFormat="1" applyFont="1" applyBorder="1"/>
    <xf numFmtId="0" fontId="0" fillId="0" borderId="55" xfId="0" applyBorder="1" applyAlignment="1">
      <alignment horizontal="center"/>
    </xf>
    <xf numFmtId="0" fontId="6" fillId="0" borderId="0" xfId="0" applyFont="1" applyAlignment="1">
      <alignment horizontal="center"/>
    </xf>
    <xf numFmtId="49" fontId="2" fillId="2" borderId="56" xfId="0" applyNumberFormat="1" applyFont="1" applyFill="1" applyBorder="1" applyAlignment="1">
      <alignment horizontal="center"/>
    </xf>
    <xf numFmtId="0" fontId="2" fillId="2" borderId="35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vertical="top" textRotation="180" wrapText="1"/>
    </xf>
    <xf numFmtId="0" fontId="2" fillId="2" borderId="53" xfId="0" applyFont="1" applyFill="1" applyBorder="1" applyAlignment="1">
      <alignment horizontal="center" vertical="top" textRotation="180" wrapText="1"/>
    </xf>
    <xf numFmtId="0" fontId="2" fillId="2" borderId="6" xfId="0" applyFont="1" applyFill="1" applyBorder="1" applyAlignment="1">
      <alignment horizontal="center" vertical="top" textRotation="180" wrapText="1"/>
    </xf>
    <xf numFmtId="0" fontId="2" fillId="2" borderId="39" xfId="0" applyFont="1" applyFill="1" applyBorder="1" applyAlignment="1">
      <alignment horizontal="center" vertical="top" textRotation="180" wrapText="1"/>
    </xf>
    <xf numFmtId="178" fontId="5" fillId="0" borderId="14" xfId="0" applyNumberFormat="1" applyFont="1" applyFill="1" applyBorder="1" applyAlignment="1">
      <alignment horizontal="center"/>
    </xf>
    <xf numFmtId="178" fontId="5" fillId="0" borderId="22" xfId="0" applyNumberFormat="1" applyFont="1" applyFill="1" applyBorder="1" applyAlignment="1">
      <alignment horizontal="center"/>
    </xf>
    <xf numFmtId="178" fontId="5" fillId="6" borderId="8" xfId="0" applyNumberFormat="1" applyFont="1" applyFill="1" applyBorder="1" applyAlignment="1">
      <alignment horizontal="center"/>
    </xf>
    <xf numFmtId="178" fontId="5" fillId="6" borderId="9" xfId="0" applyNumberFormat="1" applyFont="1" applyFill="1" applyBorder="1" applyAlignment="1">
      <alignment horizontal="center"/>
    </xf>
    <xf numFmtId="178" fontId="5" fillId="6" borderId="57" xfId="0" applyNumberFormat="1" applyFont="1" applyFill="1" applyBorder="1" applyAlignment="1">
      <alignment horizontal="center"/>
    </xf>
    <xf numFmtId="178" fontId="5" fillId="6" borderId="13" xfId="0" applyNumberFormat="1" applyFont="1" applyFill="1" applyBorder="1" applyAlignment="1">
      <alignment horizontal="center"/>
    </xf>
    <xf numFmtId="178" fontId="2" fillId="6" borderId="57" xfId="0" applyNumberFormat="1" applyFont="1" applyFill="1" applyBorder="1" applyAlignment="1">
      <alignment horizontal="center"/>
    </xf>
    <xf numFmtId="178" fontId="2" fillId="6" borderId="66" xfId="0" applyNumberFormat="1" applyFont="1" applyFill="1" applyBorder="1" applyAlignment="1">
      <alignment horizontal="center"/>
    </xf>
    <xf numFmtId="178" fontId="5" fillId="6" borderId="24" xfId="0" applyNumberFormat="1" applyFont="1" applyFill="1" applyBorder="1" applyAlignment="1">
      <alignment horizontal="center"/>
    </xf>
    <xf numFmtId="178" fontId="5" fillId="6" borderId="66" xfId="0" applyNumberFormat="1" applyFont="1" applyFill="1" applyBorder="1" applyAlignment="1">
      <alignment horizontal="center"/>
    </xf>
    <xf numFmtId="178" fontId="5" fillId="6" borderId="59" xfId="0" applyNumberFormat="1" applyFont="1" applyFill="1" applyBorder="1" applyAlignment="1">
      <alignment horizontal="center"/>
    </xf>
    <xf numFmtId="178" fontId="5" fillId="6" borderId="12" xfId="0" applyNumberFormat="1" applyFont="1" applyFill="1" applyBorder="1" applyAlignment="1">
      <alignment horizontal="center"/>
    </xf>
    <xf numFmtId="178" fontId="2" fillId="0" borderId="57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textRotation="180" wrapText="1"/>
    </xf>
    <xf numFmtId="178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/>
    <xf numFmtId="0" fontId="8" fillId="0" borderId="60" xfId="0" applyFont="1" applyBorder="1" applyAlignment="1">
      <alignment wrapText="1"/>
    </xf>
    <xf numFmtId="0" fontId="10" fillId="0" borderId="61" xfId="0" applyFont="1" applyBorder="1" applyAlignment="1"/>
    <xf numFmtId="0" fontId="10" fillId="0" borderId="62" xfId="0" applyFont="1" applyBorder="1" applyAlignment="1"/>
    <xf numFmtId="0" fontId="10" fillId="0" borderId="63" xfId="0" applyFont="1" applyBorder="1" applyAlignment="1"/>
    <xf numFmtId="0" fontId="10" fillId="0" borderId="64" xfId="0" applyFont="1" applyBorder="1" applyAlignment="1"/>
    <xf numFmtId="0" fontId="10" fillId="0" borderId="65" xfId="0" applyFont="1" applyBorder="1" applyAlignment="1"/>
    <xf numFmtId="178" fontId="5" fillId="0" borderId="66" xfId="0" applyNumberFormat="1" applyFont="1" applyFill="1" applyBorder="1" applyAlignment="1">
      <alignment horizontal="center"/>
    </xf>
    <xf numFmtId="178" fontId="5" fillId="0" borderId="24" xfId="0" applyNumberFormat="1" applyFont="1" applyFill="1" applyBorder="1" applyAlignment="1">
      <alignment horizontal="center"/>
    </xf>
    <xf numFmtId="178" fontId="5" fillId="0" borderId="35" xfId="0" applyNumberFormat="1" applyFont="1" applyFill="1" applyBorder="1" applyAlignment="1">
      <alignment horizontal="center"/>
    </xf>
    <xf numFmtId="178" fontId="5" fillId="0" borderId="26" xfId="0" applyNumberFormat="1" applyFont="1" applyFill="1" applyBorder="1" applyAlignment="1">
      <alignment horizontal="center"/>
    </xf>
    <xf numFmtId="178" fontId="2" fillId="6" borderId="59" xfId="0" applyNumberFormat="1" applyFont="1" applyFill="1" applyBorder="1" applyAlignment="1">
      <alignment horizontal="center"/>
    </xf>
    <xf numFmtId="178" fontId="2" fillId="6" borderId="8" xfId="0" applyNumberFormat="1" applyFont="1" applyFill="1" applyBorder="1" applyAlignment="1">
      <alignment horizontal="center"/>
    </xf>
    <xf numFmtId="178" fontId="2" fillId="6" borderId="58" xfId="0" applyNumberFormat="1" applyFont="1" applyFill="1" applyBorder="1" applyAlignment="1">
      <alignment horizontal="center"/>
    </xf>
    <xf numFmtId="178" fontId="5" fillId="3" borderId="54" xfId="0" applyNumberFormat="1" applyFont="1" applyFill="1" applyBorder="1" applyAlignment="1">
      <alignment horizontal="center"/>
    </xf>
    <xf numFmtId="178" fontId="5" fillId="6" borderId="10" xfId="0" applyNumberFormat="1" applyFont="1" applyFill="1" applyBorder="1" applyAlignment="1">
      <alignment horizontal="center"/>
    </xf>
    <xf numFmtId="178" fontId="5" fillId="6" borderId="11" xfId="0" applyNumberFormat="1" applyFont="1" applyFill="1" applyBorder="1" applyAlignment="1">
      <alignment horizontal="center"/>
    </xf>
    <xf numFmtId="178" fontId="5" fillId="0" borderId="58" xfId="0" applyNumberFormat="1" applyFont="1" applyFill="1" applyBorder="1" applyAlignment="1">
      <alignment horizontal="center"/>
    </xf>
    <xf numFmtId="178" fontId="5" fillId="0" borderId="54" xfId="0" applyNumberFormat="1" applyFont="1" applyFill="1" applyBorder="1" applyAlignment="1">
      <alignment horizontal="center"/>
    </xf>
    <xf numFmtId="178" fontId="2" fillId="3" borderId="10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45" xfId="0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847763</xdr:colOff>
      <xdr:row>8</xdr:row>
      <xdr:rowOff>83820</xdr:rowOff>
    </xdr:from>
    <xdr:to>
      <xdr:col>1</xdr:col>
      <xdr:colOff>1042871</xdr:colOff>
      <xdr:row>8</xdr:row>
      <xdr:rowOff>84614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3A7942A4-685E-4793-9588-D76F4D951AE2}"/>
            </a:ext>
          </a:extLst>
        </xdr:cNvPr>
        <xdr:cNvCxnSpPr/>
      </xdr:nvCxnSpPr>
      <xdr:spPr>
        <a:xfrm>
          <a:off x="1174122" y="1225990"/>
          <a:ext cx="20864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498657</xdr:colOff>
      <xdr:row>8</xdr:row>
      <xdr:rowOff>123826</xdr:rowOff>
    </xdr:from>
    <xdr:to>
      <xdr:col>1</xdr:col>
      <xdr:colOff>498662</xdr:colOff>
      <xdr:row>8</xdr:row>
      <xdr:rowOff>303073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9B3ADF92-59B4-4C9C-BF5C-43A876E76268}"/>
            </a:ext>
          </a:extLst>
        </xdr:cNvPr>
        <xdr:cNvCxnSpPr/>
      </xdr:nvCxnSpPr>
      <xdr:spPr>
        <a:xfrm rot="5400000">
          <a:off x="718337" y="1368865"/>
          <a:ext cx="171454" cy="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H70"/>
  <sheetViews>
    <sheetView showZeros="0" topLeftCell="A49" zoomScale="90" zoomScaleNormal="90" workbookViewId="0">
      <pane xSplit="1" topLeftCell="B1" activePane="topRight" state="frozen"/>
      <selection pane="topRight" activeCell="A58" sqref="A58:Z70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38" customWidth="1"/>
    <col min="4" max="4" width="2.7109375" style="70" customWidth="1"/>
    <col min="5" max="5" width="4.7109375" style="15" customWidth="1"/>
    <col min="6" max="23" width="3.85546875" style="15" customWidth="1"/>
    <col min="24" max="24" width="3" style="48" customWidth="1"/>
    <col min="25" max="25" width="0" style="49" hidden="1" customWidth="1"/>
    <col min="26" max="26" width="7.28515625" style="48" customWidth="1"/>
    <col min="27" max="27" width="5.28515625" style="15" customWidth="1"/>
    <col min="28" max="28" width="4.7109375" customWidth="1"/>
    <col min="29" max="31" width="5.7109375" style="15" customWidth="1"/>
    <col min="32" max="32" width="5.7109375" style="105" customWidth="1"/>
    <col min="33" max="34" width="11.5703125" style="15" customWidth="1"/>
  </cols>
  <sheetData>
    <row r="1" spans="1:34" ht="104.25" customHeight="1" x14ac:dyDescent="0.2">
      <c r="A1" s="8"/>
      <c r="B1" s="1" t="s">
        <v>0</v>
      </c>
      <c r="C1" s="1" t="s">
        <v>1</v>
      </c>
      <c r="D1" s="100" t="s">
        <v>21</v>
      </c>
      <c r="E1" s="75"/>
      <c r="F1" s="126" t="s">
        <v>105</v>
      </c>
      <c r="G1" s="127"/>
      <c r="H1" s="126" t="s">
        <v>106</v>
      </c>
      <c r="I1" s="127"/>
      <c r="J1" s="126" t="s">
        <v>107</v>
      </c>
      <c r="K1" s="127"/>
      <c r="L1" s="128" t="s">
        <v>108</v>
      </c>
      <c r="M1" s="129"/>
      <c r="N1" s="128" t="s">
        <v>109</v>
      </c>
      <c r="O1" s="129"/>
      <c r="P1" s="126" t="s">
        <v>110</v>
      </c>
      <c r="Q1" s="127"/>
      <c r="R1" s="126" t="s">
        <v>111</v>
      </c>
      <c r="S1" s="127"/>
      <c r="T1" s="126" t="s">
        <v>112</v>
      </c>
      <c r="U1" s="127"/>
      <c r="V1" s="126" t="s">
        <v>113</v>
      </c>
      <c r="W1" s="127"/>
      <c r="X1" s="106" t="s">
        <v>22</v>
      </c>
      <c r="AC1" s="144"/>
      <c r="AD1" s="144"/>
    </row>
    <row r="2" spans="1:34" ht="12.95" customHeight="1" x14ac:dyDescent="0.2">
      <c r="A2" s="146"/>
      <c r="B2" s="147" t="s">
        <v>39</v>
      </c>
      <c r="C2" s="148"/>
      <c r="D2" s="101"/>
      <c r="E2" s="4">
        <v>13</v>
      </c>
      <c r="F2" s="153"/>
      <c r="G2" s="154"/>
      <c r="H2" s="155"/>
      <c r="I2" s="156"/>
      <c r="J2" s="139">
        <v>5.4</v>
      </c>
      <c r="K2" s="138"/>
      <c r="L2" s="136" t="s">
        <v>78</v>
      </c>
      <c r="M2" s="135"/>
      <c r="N2" s="142"/>
      <c r="O2" s="143"/>
      <c r="P2" s="137">
        <v>12</v>
      </c>
      <c r="Q2" s="138"/>
      <c r="R2" s="139">
        <v>11</v>
      </c>
      <c r="S2" s="138"/>
      <c r="T2" s="142"/>
      <c r="U2" s="143"/>
      <c r="V2" s="158">
        <v>4.0999999999999996</v>
      </c>
      <c r="W2" s="133"/>
      <c r="X2" s="107"/>
      <c r="AC2" s="145"/>
      <c r="AD2" s="145"/>
    </row>
    <row r="3" spans="1:34" ht="12.95" customHeight="1" x14ac:dyDescent="0.2">
      <c r="A3" s="146"/>
      <c r="B3" s="147"/>
      <c r="C3" s="148"/>
      <c r="D3" s="101"/>
      <c r="E3" s="96" t="s">
        <v>71</v>
      </c>
      <c r="F3" s="130"/>
      <c r="G3" s="131"/>
      <c r="H3" s="130"/>
      <c r="I3" s="131"/>
      <c r="J3" s="140">
        <v>5.4</v>
      </c>
      <c r="K3" s="141"/>
      <c r="L3" s="136" t="s">
        <v>78</v>
      </c>
      <c r="M3" s="135"/>
      <c r="N3" s="142"/>
      <c r="O3" s="143"/>
      <c r="P3" s="157">
        <v>12</v>
      </c>
      <c r="Q3" s="141"/>
      <c r="R3" s="140">
        <v>11</v>
      </c>
      <c r="S3" s="141"/>
      <c r="T3" s="142"/>
      <c r="U3" s="143"/>
      <c r="V3" s="158">
        <v>4.0999999999999996</v>
      </c>
      <c r="W3" s="133"/>
      <c r="X3" s="107"/>
      <c r="AC3" s="92"/>
      <c r="AD3" s="92"/>
    </row>
    <row r="4" spans="1:34" ht="12.95" customHeight="1" x14ac:dyDescent="0.2">
      <c r="A4" s="146"/>
      <c r="B4" s="149"/>
      <c r="C4" s="150"/>
      <c r="D4" s="101"/>
      <c r="E4" s="5">
        <v>15</v>
      </c>
      <c r="F4" s="130"/>
      <c r="G4" s="131"/>
      <c r="H4" s="132">
        <v>35.200000000000003</v>
      </c>
      <c r="I4" s="133"/>
      <c r="J4" s="134">
        <v>9.6</v>
      </c>
      <c r="K4" s="135"/>
      <c r="L4" s="136" t="s">
        <v>77</v>
      </c>
      <c r="M4" s="135"/>
      <c r="N4" s="142"/>
      <c r="O4" s="143"/>
      <c r="P4" s="136">
        <v>42</v>
      </c>
      <c r="Q4" s="135"/>
      <c r="R4" s="134">
        <v>44</v>
      </c>
      <c r="S4" s="135"/>
      <c r="T4" s="142"/>
      <c r="U4" s="143"/>
      <c r="V4" s="158">
        <v>4.0999999999999996</v>
      </c>
      <c r="W4" s="133"/>
      <c r="X4" s="107"/>
      <c r="AC4" s="145"/>
      <c r="AD4" s="145"/>
    </row>
    <row r="5" spans="1:34" ht="12.95" customHeight="1" x14ac:dyDescent="0.2">
      <c r="A5" s="146"/>
      <c r="B5" s="149"/>
      <c r="C5" s="150"/>
      <c r="D5" s="101"/>
      <c r="E5" s="5" t="s">
        <v>72</v>
      </c>
      <c r="F5" s="130"/>
      <c r="G5" s="131"/>
      <c r="H5" s="132">
        <v>35.200000000000003</v>
      </c>
      <c r="I5" s="133"/>
      <c r="J5" s="134">
        <v>9.6</v>
      </c>
      <c r="K5" s="135"/>
      <c r="L5" s="136" t="s">
        <v>77</v>
      </c>
      <c r="M5" s="135"/>
      <c r="N5" s="142"/>
      <c r="O5" s="143"/>
      <c r="P5" s="136">
        <v>42</v>
      </c>
      <c r="Q5" s="135"/>
      <c r="R5" s="134">
        <v>44</v>
      </c>
      <c r="S5" s="135"/>
      <c r="T5" s="142"/>
      <c r="U5" s="143"/>
      <c r="V5" s="158">
        <v>4.0999999999999996</v>
      </c>
      <c r="W5" s="133"/>
      <c r="X5" s="107"/>
      <c r="AC5" s="92"/>
      <c r="AD5" s="92"/>
    </row>
    <row r="6" spans="1:34" ht="12.95" customHeight="1" x14ac:dyDescent="0.2">
      <c r="A6" s="146"/>
      <c r="B6" s="149"/>
      <c r="C6" s="150"/>
      <c r="D6" s="101"/>
      <c r="E6" s="5">
        <v>17</v>
      </c>
      <c r="F6" s="130"/>
      <c r="G6" s="131"/>
      <c r="H6" s="132">
        <v>70.400000000000006</v>
      </c>
      <c r="I6" s="133"/>
      <c r="J6" s="134">
        <v>14.4</v>
      </c>
      <c r="K6" s="135"/>
      <c r="L6" s="136" t="s">
        <v>76</v>
      </c>
      <c r="M6" s="135"/>
      <c r="N6" s="136">
        <v>12.6</v>
      </c>
      <c r="O6" s="135"/>
      <c r="P6" s="136">
        <v>63</v>
      </c>
      <c r="Q6" s="135"/>
      <c r="R6" s="136">
        <v>66</v>
      </c>
      <c r="S6" s="135"/>
      <c r="T6" s="136">
        <v>22.5</v>
      </c>
      <c r="U6" s="135"/>
      <c r="V6" s="158">
        <v>7.6</v>
      </c>
      <c r="W6" s="133"/>
      <c r="X6" s="107"/>
      <c r="AC6" s="145"/>
      <c r="AD6" s="145"/>
    </row>
    <row r="7" spans="1:34" ht="12.95" customHeight="1" x14ac:dyDescent="0.2">
      <c r="A7" s="146"/>
      <c r="B7" s="151"/>
      <c r="C7" s="152"/>
      <c r="D7" s="101"/>
      <c r="E7" s="97" t="s">
        <v>73</v>
      </c>
      <c r="F7" s="130"/>
      <c r="G7" s="131"/>
      <c r="H7" s="132">
        <v>70.400000000000006</v>
      </c>
      <c r="I7" s="133"/>
      <c r="J7" s="134">
        <v>14.4</v>
      </c>
      <c r="K7" s="135"/>
      <c r="L7" s="136" t="s">
        <v>75</v>
      </c>
      <c r="M7" s="135"/>
      <c r="N7" s="136">
        <v>12.6</v>
      </c>
      <c r="O7" s="135"/>
      <c r="P7" s="136">
        <v>63</v>
      </c>
      <c r="Q7" s="135"/>
      <c r="R7" s="136">
        <v>66</v>
      </c>
      <c r="S7" s="135"/>
      <c r="T7" s="136">
        <v>22.5</v>
      </c>
      <c r="U7" s="135"/>
      <c r="V7" s="158">
        <v>7.6</v>
      </c>
      <c r="W7" s="133"/>
      <c r="X7" s="107"/>
      <c r="AC7" s="92"/>
      <c r="AD7" s="92"/>
    </row>
    <row r="8" spans="1:34" ht="12.95" customHeight="1" x14ac:dyDescent="0.2">
      <c r="A8" s="146"/>
      <c r="B8" s="151"/>
      <c r="C8" s="152"/>
      <c r="D8" s="101"/>
      <c r="E8" s="76" t="s">
        <v>2</v>
      </c>
      <c r="F8" s="161">
        <v>86.4</v>
      </c>
      <c r="G8" s="162"/>
      <c r="H8" s="161">
        <v>105.6</v>
      </c>
      <c r="I8" s="162"/>
      <c r="J8" s="163"/>
      <c r="K8" s="164"/>
      <c r="L8" s="159" t="s">
        <v>74</v>
      </c>
      <c r="M8" s="160"/>
      <c r="N8" s="159">
        <v>12.6</v>
      </c>
      <c r="O8" s="160"/>
      <c r="P8" s="159">
        <v>105</v>
      </c>
      <c r="Q8" s="160"/>
      <c r="R8" s="159">
        <v>111</v>
      </c>
      <c r="S8" s="160"/>
      <c r="T8" s="142"/>
      <c r="U8" s="143"/>
      <c r="V8" s="165">
        <v>7.6</v>
      </c>
      <c r="W8" s="162"/>
      <c r="X8" s="107"/>
      <c r="AC8" s="113" t="s">
        <v>104</v>
      </c>
      <c r="AD8" s="114"/>
    </row>
    <row r="9" spans="1:34" ht="34.700000000000003" customHeight="1" x14ac:dyDescent="0.25">
      <c r="A9" s="2"/>
      <c r="B9" s="9" t="s">
        <v>14</v>
      </c>
      <c r="C9" s="83"/>
      <c r="D9" s="102"/>
      <c r="E9" s="72"/>
      <c r="F9" s="116" t="s">
        <v>3</v>
      </c>
      <c r="G9" s="117" t="s">
        <v>4</v>
      </c>
      <c r="H9" s="116" t="s">
        <v>3</v>
      </c>
      <c r="I9" s="117" t="s">
        <v>4</v>
      </c>
      <c r="J9" s="116" t="s">
        <v>3</v>
      </c>
      <c r="K9" s="117" t="s">
        <v>4</v>
      </c>
      <c r="L9" s="116" t="s">
        <v>3</v>
      </c>
      <c r="M9" s="117" t="s">
        <v>4</v>
      </c>
      <c r="N9" s="116" t="s">
        <v>3</v>
      </c>
      <c r="O9" s="117" t="s">
        <v>4</v>
      </c>
      <c r="P9" s="116" t="s">
        <v>3</v>
      </c>
      <c r="Q9" s="117" t="s">
        <v>4</v>
      </c>
      <c r="R9" s="116" t="s">
        <v>3</v>
      </c>
      <c r="S9" s="117" t="s">
        <v>4</v>
      </c>
      <c r="T9" s="116" t="s">
        <v>3</v>
      </c>
      <c r="U9" s="117" t="s">
        <v>4</v>
      </c>
      <c r="V9" s="116" t="s">
        <v>3</v>
      </c>
      <c r="W9" s="117" t="s">
        <v>4</v>
      </c>
      <c r="X9" s="108"/>
      <c r="AC9" s="15" t="s">
        <v>94</v>
      </c>
      <c r="AD9" s="15" t="s">
        <v>95</v>
      </c>
      <c r="AE9" s="15" t="s">
        <v>96</v>
      </c>
      <c r="AF9" s="105" t="s">
        <v>97</v>
      </c>
      <c r="AH9" s="123" t="s">
        <v>129</v>
      </c>
    </row>
    <row r="10" spans="1:34" x14ac:dyDescent="0.2">
      <c r="A10" s="3" t="s">
        <v>5</v>
      </c>
      <c r="B10" s="6" t="s">
        <v>127</v>
      </c>
      <c r="C10" s="6" t="s">
        <v>43</v>
      </c>
      <c r="D10" s="59">
        <f>COUNTIF(F10:W10,"*)")</f>
        <v>1</v>
      </c>
      <c r="E10" s="65">
        <f>SUM(G10+I10+K10+M10+O10+Q10+S10+U10+W10)</f>
        <v>20</v>
      </c>
      <c r="F10" s="58" t="s">
        <v>82</v>
      </c>
      <c r="G10" s="40"/>
      <c r="H10" s="58" t="s">
        <v>82</v>
      </c>
      <c r="I10" s="40"/>
      <c r="J10" s="58" t="s">
        <v>158</v>
      </c>
      <c r="K10" s="40"/>
      <c r="L10" s="124" t="s">
        <v>131</v>
      </c>
      <c r="M10" s="40">
        <v>5</v>
      </c>
      <c r="N10" s="58" t="s">
        <v>82</v>
      </c>
      <c r="O10" s="40"/>
      <c r="P10" s="58">
        <v>2</v>
      </c>
      <c r="Q10" s="40">
        <v>8</v>
      </c>
      <c r="R10" s="58">
        <v>3</v>
      </c>
      <c r="S10" s="40">
        <v>3</v>
      </c>
      <c r="T10" s="58" t="s">
        <v>82</v>
      </c>
      <c r="U10" s="40"/>
      <c r="V10" s="58">
        <v>2</v>
      </c>
      <c r="W10" s="40">
        <v>4</v>
      </c>
      <c r="X10" s="59">
        <v>3</v>
      </c>
      <c r="AC10" s="15">
        <v>0</v>
      </c>
      <c r="AD10" s="15">
        <v>1</v>
      </c>
      <c r="AE10" s="15">
        <v>3</v>
      </c>
      <c r="AF10" s="105">
        <f>AVERAGE(AD10:AE10)</f>
        <v>2</v>
      </c>
      <c r="AG10" s="15">
        <v>8</v>
      </c>
      <c r="AH10" s="15">
        <v>19</v>
      </c>
    </row>
    <row r="11" spans="1:34" x14ac:dyDescent="0.2">
      <c r="A11" s="3" t="s">
        <v>6</v>
      </c>
      <c r="B11" s="6" t="s">
        <v>126</v>
      </c>
      <c r="C11" s="6" t="s">
        <v>40</v>
      </c>
      <c r="D11" s="44">
        <f>COUNTIF(F11:W11,"*)")</f>
        <v>1</v>
      </c>
      <c r="E11" s="65">
        <f>SUM(G11+I11+K11+M11+O11+Q11+S11+U11+W11)</f>
        <v>19</v>
      </c>
      <c r="F11" s="11" t="s">
        <v>82</v>
      </c>
      <c r="G11" s="12"/>
      <c r="H11" s="11" t="s">
        <v>82</v>
      </c>
      <c r="I11" s="12"/>
      <c r="J11" s="11">
        <v>4</v>
      </c>
      <c r="K11" s="12">
        <v>2</v>
      </c>
      <c r="L11" s="111" t="s">
        <v>130</v>
      </c>
      <c r="M11" s="12">
        <v>8</v>
      </c>
      <c r="N11" s="10" t="s">
        <v>82</v>
      </c>
      <c r="O11" s="12"/>
      <c r="P11" s="10">
        <v>6</v>
      </c>
      <c r="Q11" s="12">
        <v>3</v>
      </c>
      <c r="R11" s="10" t="s">
        <v>157</v>
      </c>
      <c r="S11" s="12"/>
      <c r="T11" s="11" t="s">
        <v>82</v>
      </c>
      <c r="U11" s="12"/>
      <c r="V11" s="11">
        <v>1</v>
      </c>
      <c r="W11" s="12">
        <v>6</v>
      </c>
      <c r="X11" s="44">
        <v>1</v>
      </c>
      <c r="AC11" s="15">
        <v>0</v>
      </c>
      <c r="AD11" s="15">
        <v>2</v>
      </c>
      <c r="AE11" s="15">
        <v>5</v>
      </c>
      <c r="AF11" s="105">
        <f>AVERAGE(AD11:AE11)</f>
        <v>3.5</v>
      </c>
      <c r="AG11" s="15">
        <v>5</v>
      </c>
    </row>
    <row r="12" spans="1:34" x14ac:dyDescent="0.2">
      <c r="A12" s="3" t="s">
        <v>7</v>
      </c>
      <c r="B12" s="6" t="s">
        <v>147</v>
      </c>
      <c r="C12" s="27" t="s">
        <v>148</v>
      </c>
      <c r="D12" s="44">
        <f>COUNTIF(F12:W12,"*)")</f>
        <v>1</v>
      </c>
      <c r="E12" s="65">
        <f>SUM(G12+I12+K12+M12+O12+Q12+S12+U12+W12)</f>
        <v>11</v>
      </c>
      <c r="F12" s="11" t="s">
        <v>82</v>
      </c>
      <c r="G12" s="12"/>
      <c r="H12" s="11" t="s">
        <v>82</v>
      </c>
      <c r="I12" s="12"/>
      <c r="J12" s="11">
        <v>1</v>
      </c>
      <c r="K12" s="12">
        <v>6</v>
      </c>
      <c r="L12" s="103" t="s">
        <v>124</v>
      </c>
      <c r="M12" s="12"/>
      <c r="N12" s="11" t="s">
        <v>82</v>
      </c>
      <c r="O12" s="12"/>
      <c r="P12" s="10">
        <v>5</v>
      </c>
      <c r="Q12" s="12">
        <v>4</v>
      </c>
      <c r="R12" s="10">
        <v>8</v>
      </c>
      <c r="S12" s="12">
        <v>1</v>
      </c>
      <c r="T12" s="11" t="s">
        <v>82</v>
      </c>
      <c r="U12" s="12"/>
      <c r="V12" s="11" t="s">
        <v>82</v>
      </c>
      <c r="W12" s="12"/>
      <c r="X12" s="44"/>
    </row>
    <row r="13" spans="1:34" x14ac:dyDescent="0.2">
      <c r="A13" s="3" t="s">
        <v>8</v>
      </c>
      <c r="B13" s="37" t="s">
        <v>149</v>
      </c>
      <c r="C13" s="6" t="s">
        <v>40</v>
      </c>
      <c r="D13" s="44">
        <f>COUNTIF(F13:W13,"*)")</f>
        <v>1</v>
      </c>
      <c r="E13" s="65">
        <f>SUM(G13+I13+K13+M13+O13+Q13+S13+U13+W13)</f>
        <v>4</v>
      </c>
      <c r="F13" s="19" t="s">
        <v>82</v>
      </c>
      <c r="G13" s="28"/>
      <c r="H13" s="19" t="s">
        <v>82</v>
      </c>
      <c r="I13" s="28"/>
      <c r="J13" s="19">
        <v>2</v>
      </c>
      <c r="K13" s="28">
        <v>4</v>
      </c>
      <c r="L13" s="19" t="s">
        <v>124</v>
      </c>
      <c r="M13" s="28"/>
      <c r="N13" s="19" t="s">
        <v>82</v>
      </c>
      <c r="O13" s="28"/>
      <c r="P13" s="10" t="s">
        <v>82</v>
      </c>
      <c r="Q13" s="28"/>
      <c r="R13" s="10" t="s">
        <v>82</v>
      </c>
      <c r="S13" s="28"/>
      <c r="T13" s="19" t="s">
        <v>82</v>
      </c>
      <c r="U13" s="28"/>
      <c r="V13" s="19" t="s">
        <v>82</v>
      </c>
      <c r="W13" s="28"/>
      <c r="X13" s="69"/>
    </row>
    <row r="14" spans="1:34" x14ac:dyDescent="0.2">
      <c r="A14" s="3" t="s">
        <v>9</v>
      </c>
      <c r="B14" s="37" t="s">
        <v>156</v>
      </c>
      <c r="C14" s="27" t="s">
        <v>146</v>
      </c>
      <c r="D14" s="44">
        <f>COUNTIF(F14:W14,"*)")</f>
        <v>1</v>
      </c>
      <c r="E14" s="65">
        <f>SUM(G14+I14+K14+M14+O14+Q14+S14+U14+W14)</f>
        <v>2</v>
      </c>
      <c r="F14" s="87" t="s">
        <v>82</v>
      </c>
      <c r="G14" s="98"/>
      <c r="H14" s="19" t="s">
        <v>82</v>
      </c>
      <c r="I14" s="28"/>
      <c r="J14" s="19" t="s">
        <v>124</v>
      </c>
      <c r="K14" s="28"/>
      <c r="L14" s="19" t="s">
        <v>82</v>
      </c>
      <c r="M14" s="28"/>
      <c r="N14" s="19" t="s">
        <v>82</v>
      </c>
      <c r="O14" s="28"/>
      <c r="P14" s="87" t="s">
        <v>82</v>
      </c>
      <c r="Q14" s="28"/>
      <c r="R14" s="87" t="s">
        <v>82</v>
      </c>
      <c r="S14" s="28"/>
      <c r="T14" s="19" t="s">
        <v>82</v>
      </c>
      <c r="U14" s="28"/>
      <c r="V14" s="19">
        <v>4</v>
      </c>
      <c r="W14" s="28">
        <v>2</v>
      </c>
      <c r="X14" s="69"/>
    </row>
    <row r="15" spans="1:34" x14ac:dyDescent="0.2">
      <c r="A15" s="3"/>
      <c r="B15" s="7"/>
      <c r="C15" s="7"/>
      <c r="D15" s="47">
        <f t="shared" ref="D15:D38" si="0">COUNTIF(F15:W15,"*)")</f>
        <v>0</v>
      </c>
      <c r="E15" s="73"/>
      <c r="F15" s="109"/>
      <c r="G15" s="110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45">
        <f>Z15+AA15</f>
        <v>0</v>
      </c>
    </row>
    <row r="16" spans="1:34" ht="29.25" x14ac:dyDescent="0.25">
      <c r="A16" s="2"/>
      <c r="B16" s="9" t="s">
        <v>68</v>
      </c>
      <c r="C16" s="83"/>
      <c r="D16" s="50">
        <f t="shared" si="0"/>
        <v>0</v>
      </c>
      <c r="E16" s="18"/>
      <c r="F16" s="116" t="s">
        <v>3</v>
      </c>
      <c r="G16" s="117" t="s">
        <v>4</v>
      </c>
      <c r="H16" s="116" t="s">
        <v>3</v>
      </c>
      <c r="I16" s="117" t="s">
        <v>4</v>
      </c>
      <c r="J16" s="116" t="s">
        <v>3</v>
      </c>
      <c r="K16" s="117" t="s">
        <v>4</v>
      </c>
      <c r="L16" s="116" t="s">
        <v>3</v>
      </c>
      <c r="M16" s="117" t="s">
        <v>4</v>
      </c>
      <c r="N16" s="116" t="s">
        <v>3</v>
      </c>
      <c r="O16" s="117" t="s">
        <v>4</v>
      </c>
      <c r="P16" s="116" t="s">
        <v>3</v>
      </c>
      <c r="Q16" s="117" t="s">
        <v>4</v>
      </c>
      <c r="R16" s="116" t="s">
        <v>3</v>
      </c>
      <c r="S16" s="117" t="s">
        <v>4</v>
      </c>
      <c r="T16" s="116" t="s">
        <v>3</v>
      </c>
      <c r="U16" s="117" t="s">
        <v>4</v>
      </c>
      <c r="V16" s="116" t="s">
        <v>3</v>
      </c>
      <c r="W16" s="117" t="s">
        <v>4</v>
      </c>
      <c r="X16" s="50">
        <f>Z16+AA16</f>
        <v>0</v>
      </c>
    </row>
    <row r="17" spans="1:34" x14ac:dyDescent="0.2">
      <c r="A17" s="3" t="s">
        <v>5</v>
      </c>
      <c r="B17" s="6" t="s">
        <v>125</v>
      </c>
      <c r="C17" s="6" t="s">
        <v>41</v>
      </c>
      <c r="D17" s="59">
        <f t="shared" si="0"/>
        <v>1</v>
      </c>
      <c r="E17" s="65">
        <f>SUM(G17+I17+K17+M17+O17+Q17+S17+U17+W17)</f>
        <v>12</v>
      </c>
      <c r="F17" s="58" t="s">
        <v>82</v>
      </c>
      <c r="G17" s="40"/>
      <c r="H17" s="58" t="s">
        <v>82</v>
      </c>
      <c r="I17" s="40"/>
      <c r="J17" s="58">
        <v>1</v>
      </c>
      <c r="K17" s="40">
        <v>6</v>
      </c>
      <c r="L17" s="124" t="s">
        <v>132</v>
      </c>
      <c r="M17" s="40">
        <v>1</v>
      </c>
      <c r="N17" s="58" t="s">
        <v>82</v>
      </c>
      <c r="O17" s="40"/>
      <c r="P17" s="58" t="s">
        <v>160</v>
      </c>
      <c r="Q17" s="40"/>
      <c r="R17" s="58">
        <v>6</v>
      </c>
      <c r="S17" s="40">
        <v>1</v>
      </c>
      <c r="T17" s="58" t="s">
        <v>82</v>
      </c>
      <c r="U17" s="40"/>
      <c r="V17" s="58">
        <v>2</v>
      </c>
      <c r="W17" s="40">
        <v>4</v>
      </c>
      <c r="X17" s="59">
        <v>1</v>
      </c>
      <c r="AC17" s="15" t="s">
        <v>82</v>
      </c>
      <c r="AD17" s="15">
        <v>8</v>
      </c>
      <c r="AE17" s="15">
        <v>6</v>
      </c>
      <c r="AF17" s="105">
        <f>AVERAGE(AD17:AE17)</f>
        <v>7</v>
      </c>
      <c r="AG17" s="15">
        <v>1</v>
      </c>
      <c r="AH17" s="15">
        <v>10</v>
      </c>
    </row>
    <row r="18" spans="1:34" x14ac:dyDescent="0.2">
      <c r="A18" s="3" t="s">
        <v>6</v>
      </c>
      <c r="B18" s="6" t="s">
        <v>144</v>
      </c>
      <c r="C18" s="27" t="s">
        <v>146</v>
      </c>
      <c r="D18" s="46">
        <f t="shared" si="0"/>
        <v>1</v>
      </c>
      <c r="E18" s="65">
        <f>SUM(G18+I18+K18+M18+O18+Q18+S18+U18+W18)</f>
        <v>6</v>
      </c>
      <c r="F18" s="10" t="s">
        <v>82</v>
      </c>
      <c r="G18" s="71"/>
      <c r="H18" s="10" t="s">
        <v>82</v>
      </c>
      <c r="I18" s="71"/>
      <c r="J18" s="166">
        <v>2</v>
      </c>
      <c r="K18" s="71">
        <v>4</v>
      </c>
      <c r="L18" s="111" t="s">
        <v>124</v>
      </c>
      <c r="M18" s="71"/>
      <c r="N18" s="10" t="s">
        <v>82</v>
      </c>
      <c r="O18" s="71"/>
      <c r="P18" s="10">
        <v>10</v>
      </c>
      <c r="Q18" s="71">
        <v>1</v>
      </c>
      <c r="R18" s="10" t="s">
        <v>154</v>
      </c>
      <c r="S18" s="71"/>
      <c r="T18" s="10" t="s">
        <v>82</v>
      </c>
      <c r="U18" s="71"/>
      <c r="V18" s="10">
        <v>5</v>
      </c>
      <c r="W18" s="71">
        <v>1</v>
      </c>
      <c r="X18" s="46"/>
    </row>
    <row r="19" spans="1:34" x14ac:dyDescent="0.2">
      <c r="A19" s="3" t="s">
        <v>7</v>
      </c>
      <c r="B19" s="6" t="s">
        <v>145</v>
      </c>
      <c r="C19" s="6" t="s">
        <v>41</v>
      </c>
      <c r="D19" s="46">
        <f t="shared" si="0"/>
        <v>1</v>
      </c>
      <c r="E19" s="65">
        <f>SUM(G19+I19+K19+M19+O19+Q19+S19+U19+W19)</f>
        <v>6</v>
      </c>
      <c r="F19" s="11" t="s">
        <v>82</v>
      </c>
      <c r="G19" s="12"/>
      <c r="H19" s="11" t="s">
        <v>82</v>
      </c>
      <c r="I19" s="12"/>
      <c r="J19" s="167">
        <v>3</v>
      </c>
      <c r="K19" s="12">
        <v>3</v>
      </c>
      <c r="L19" s="103" t="s">
        <v>124</v>
      </c>
      <c r="M19" s="12"/>
      <c r="N19" s="10" t="s">
        <v>82</v>
      </c>
      <c r="O19" s="12"/>
      <c r="P19" s="10">
        <v>9</v>
      </c>
      <c r="Q19" s="12">
        <v>1</v>
      </c>
      <c r="R19" s="10">
        <v>7</v>
      </c>
      <c r="S19" s="12">
        <v>1</v>
      </c>
      <c r="T19" s="11" t="s">
        <v>82</v>
      </c>
      <c r="U19" s="12"/>
      <c r="V19" s="11">
        <v>6</v>
      </c>
      <c r="W19" s="12">
        <v>1</v>
      </c>
      <c r="X19" s="44"/>
    </row>
    <row r="20" spans="1:34" x14ac:dyDescent="0.2">
      <c r="A20" s="3" t="s">
        <v>8</v>
      </c>
      <c r="B20" s="27" t="s">
        <v>159</v>
      </c>
      <c r="C20" s="6" t="s">
        <v>43</v>
      </c>
      <c r="D20" s="46">
        <f t="shared" ref="D20" si="1">COUNTIF(F20:W20,"*)")</f>
        <v>1</v>
      </c>
      <c r="E20" s="65">
        <f>SUM(G20+I20+K20+M20+O20+Q20+S20+U20+W20)</f>
        <v>3</v>
      </c>
      <c r="F20" s="19" t="s">
        <v>82</v>
      </c>
      <c r="G20" s="28"/>
      <c r="H20" s="19" t="s">
        <v>82</v>
      </c>
      <c r="I20" s="28"/>
      <c r="J20" s="19" t="s">
        <v>124</v>
      </c>
      <c r="K20" s="28"/>
      <c r="L20" s="103" t="s">
        <v>82</v>
      </c>
      <c r="M20" s="28"/>
      <c r="N20" s="87" t="s">
        <v>82</v>
      </c>
      <c r="O20" s="28"/>
      <c r="P20" s="87" t="s">
        <v>82</v>
      </c>
      <c r="Q20" s="28"/>
      <c r="R20" s="87" t="s">
        <v>82</v>
      </c>
      <c r="S20" s="28"/>
      <c r="T20" s="19" t="s">
        <v>82</v>
      </c>
      <c r="U20" s="28"/>
      <c r="V20" s="19">
        <v>3</v>
      </c>
      <c r="W20" s="28">
        <v>3</v>
      </c>
      <c r="X20" s="69"/>
    </row>
    <row r="21" spans="1:34" x14ac:dyDescent="0.2">
      <c r="A21" s="3"/>
      <c r="B21" s="68"/>
      <c r="C21" s="7"/>
      <c r="D21" s="47">
        <f t="shared" si="0"/>
        <v>0</v>
      </c>
      <c r="E21" s="73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45"/>
    </row>
    <row r="22" spans="1:34" ht="29.25" x14ac:dyDescent="0.25">
      <c r="A22" s="2"/>
      <c r="B22" s="9" t="s">
        <v>15</v>
      </c>
      <c r="C22" s="83"/>
      <c r="D22" s="50">
        <f t="shared" si="0"/>
        <v>0</v>
      </c>
      <c r="E22" s="18"/>
      <c r="F22" s="116" t="s">
        <v>3</v>
      </c>
      <c r="G22" s="117" t="s">
        <v>4</v>
      </c>
      <c r="H22" s="116" t="s">
        <v>3</v>
      </c>
      <c r="I22" s="117" t="s">
        <v>4</v>
      </c>
      <c r="J22" s="116" t="s">
        <v>3</v>
      </c>
      <c r="K22" s="117" t="s">
        <v>4</v>
      </c>
      <c r="L22" s="116" t="s">
        <v>3</v>
      </c>
      <c r="M22" s="117" t="s">
        <v>4</v>
      </c>
      <c r="N22" s="116" t="s">
        <v>3</v>
      </c>
      <c r="O22" s="117" t="s">
        <v>4</v>
      </c>
      <c r="P22" s="116" t="s">
        <v>3</v>
      </c>
      <c r="Q22" s="117" t="s">
        <v>4</v>
      </c>
      <c r="R22" s="116" t="s">
        <v>3</v>
      </c>
      <c r="S22" s="117" t="s">
        <v>4</v>
      </c>
      <c r="T22" s="116" t="s">
        <v>3</v>
      </c>
      <c r="U22" s="117" t="s">
        <v>4</v>
      </c>
      <c r="V22" s="116" t="s">
        <v>3</v>
      </c>
      <c r="W22" s="117" t="s">
        <v>4</v>
      </c>
      <c r="X22" s="50">
        <f>Z22+AA22</f>
        <v>0</v>
      </c>
    </row>
    <row r="23" spans="1:34" x14ac:dyDescent="0.2">
      <c r="A23" s="3" t="s">
        <v>5</v>
      </c>
      <c r="B23" s="6" t="s">
        <v>128</v>
      </c>
      <c r="C23" s="6" t="s">
        <v>41</v>
      </c>
      <c r="D23" s="59">
        <f>COUNTIF(F23:W23,"*)")</f>
        <v>1</v>
      </c>
      <c r="E23" s="65">
        <f>SUM(G23+I23+K23+M23+O23+Q23+S23+U23+W23)</f>
        <v>24</v>
      </c>
      <c r="F23" s="58" t="s">
        <v>124</v>
      </c>
      <c r="G23" s="40"/>
      <c r="H23" s="125" t="s">
        <v>82</v>
      </c>
      <c r="I23" s="40"/>
      <c r="J23" s="58">
        <v>3</v>
      </c>
      <c r="K23" s="40">
        <v>3</v>
      </c>
      <c r="L23" s="124" t="s">
        <v>134</v>
      </c>
      <c r="M23" s="40">
        <v>1</v>
      </c>
      <c r="N23" s="58" t="s">
        <v>82</v>
      </c>
      <c r="O23" s="40"/>
      <c r="P23" s="58">
        <v>5</v>
      </c>
      <c r="Q23" s="40">
        <v>4</v>
      </c>
      <c r="R23" s="58">
        <v>1</v>
      </c>
      <c r="S23" s="40">
        <v>10</v>
      </c>
      <c r="T23" s="58" t="s">
        <v>82</v>
      </c>
      <c r="U23" s="40"/>
      <c r="V23" s="58">
        <v>1</v>
      </c>
      <c r="W23" s="40">
        <v>6</v>
      </c>
      <c r="X23" s="59"/>
    </row>
    <row r="24" spans="1:34" x14ac:dyDescent="0.2">
      <c r="A24" s="3" t="s">
        <v>6</v>
      </c>
      <c r="B24" s="6" t="s">
        <v>98</v>
      </c>
      <c r="C24" s="6" t="s">
        <v>43</v>
      </c>
      <c r="D24" s="46">
        <f>COUNTIF(F24:W24,"*)")</f>
        <v>1</v>
      </c>
      <c r="E24" s="65">
        <f>SUM(G24+I24+K24+M24+O24+Q24+S24+U24+W24)</f>
        <v>18</v>
      </c>
      <c r="F24" s="10" t="s">
        <v>82</v>
      </c>
      <c r="G24" s="71"/>
      <c r="H24" s="10">
        <v>6</v>
      </c>
      <c r="I24" s="71">
        <v>7</v>
      </c>
      <c r="J24" s="99">
        <v>1</v>
      </c>
      <c r="K24" s="71">
        <v>6</v>
      </c>
      <c r="L24" s="111" t="s">
        <v>124</v>
      </c>
      <c r="M24" s="12"/>
      <c r="N24" s="11" t="s">
        <v>82</v>
      </c>
      <c r="O24" s="12"/>
      <c r="P24" s="11">
        <v>11</v>
      </c>
      <c r="Q24" s="12">
        <v>1</v>
      </c>
      <c r="R24" s="11">
        <v>8</v>
      </c>
      <c r="S24" s="12">
        <v>1</v>
      </c>
      <c r="T24" s="11" t="s">
        <v>82</v>
      </c>
      <c r="U24" s="12"/>
      <c r="V24" s="89">
        <v>3</v>
      </c>
      <c r="W24" s="71">
        <v>3</v>
      </c>
      <c r="X24" s="46"/>
    </row>
    <row r="25" spans="1:34" x14ac:dyDescent="0.2">
      <c r="A25" s="3" t="s">
        <v>7</v>
      </c>
      <c r="B25" s="6" t="s">
        <v>100</v>
      </c>
      <c r="C25" s="6" t="s">
        <v>41</v>
      </c>
      <c r="D25" s="46">
        <f>COUNTIF(F25:W25,"*)")</f>
        <v>1</v>
      </c>
      <c r="E25" s="65">
        <f>SUM(G25+I25+K25+M25+O25+Q25+S25+U25+W25)</f>
        <v>8</v>
      </c>
      <c r="F25" s="11" t="s">
        <v>82</v>
      </c>
      <c r="G25" s="12"/>
      <c r="H25" s="120" t="s">
        <v>161</v>
      </c>
      <c r="I25" s="12"/>
      <c r="J25" s="11">
        <v>2</v>
      </c>
      <c r="K25" s="12">
        <v>4</v>
      </c>
      <c r="L25" s="111" t="s">
        <v>133</v>
      </c>
      <c r="M25" s="12">
        <v>1</v>
      </c>
      <c r="N25" s="11" t="s">
        <v>82</v>
      </c>
      <c r="O25" s="12"/>
      <c r="P25" s="11">
        <v>12</v>
      </c>
      <c r="Q25" s="12">
        <v>1</v>
      </c>
      <c r="R25" s="11">
        <v>12</v>
      </c>
      <c r="S25" s="12">
        <v>1</v>
      </c>
      <c r="T25" s="11" t="s">
        <v>82</v>
      </c>
      <c r="U25" s="12"/>
      <c r="V25" s="11">
        <v>5</v>
      </c>
      <c r="W25" s="12">
        <v>1</v>
      </c>
      <c r="X25" s="44">
        <v>1</v>
      </c>
      <c r="AC25" s="15">
        <v>14</v>
      </c>
      <c r="AD25" s="15">
        <v>10</v>
      </c>
      <c r="AE25" s="15">
        <v>13</v>
      </c>
      <c r="AF25" s="105">
        <f>AVERAGE(AC25:AE25)</f>
        <v>12.333333333333334</v>
      </c>
      <c r="AG25" s="15">
        <v>1</v>
      </c>
      <c r="AH25" s="15">
        <v>19</v>
      </c>
    </row>
    <row r="26" spans="1:34" x14ac:dyDescent="0.2">
      <c r="A26" s="3" t="s">
        <v>8</v>
      </c>
      <c r="B26" s="27" t="s">
        <v>101</v>
      </c>
      <c r="C26" s="6" t="s">
        <v>40</v>
      </c>
      <c r="D26" s="44">
        <f>COUNTIF(F26:W26,"*)")</f>
        <v>1</v>
      </c>
      <c r="E26" s="65">
        <f>SUM(G26+I26+K26+M26+O26+Q26+S26+U26+W26)</f>
        <v>5</v>
      </c>
      <c r="F26" s="11" t="s">
        <v>82</v>
      </c>
      <c r="G26" s="28"/>
      <c r="H26" s="120">
        <v>18</v>
      </c>
      <c r="I26" s="28">
        <v>1</v>
      </c>
      <c r="J26" s="19">
        <v>6</v>
      </c>
      <c r="K26" s="28">
        <v>1</v>
      </c>
      <c r="L26" s="111" t="s">
        <v>124</v>
      </c>
      <c r="M26" s="12"/>
      <c r="N26" s="11" t="s">
        <v>82</v>
      </c>
      <c r="O26" s="12"/>
      <c r="P26" s="11">
        <v>13</v>
      </c>
      <c r="Q26" s="12">
        <v>1</v>
      </c>
      <c r="R26" s="11">
        <v>13</v>
      </c>
      <c r="S26" s="12">
        <v>1</v>
      </c>
      <c r="T26" s="11" t="s">
        <v>82</v>
      </c>
      <c r="U26" s="12"/>
      <c r="V26" s="11">
        <v>6</v>
      </c>
      <c r="W26" s="28">
        <v>1</v>
      </c>
      <c r="X26" s="69"/>
    </row>
    <row r="27" spans="1:34" x14ac:dyDescent="0.2">
      <c r="A27" s="3" t="s">
        <v>9</v>
      </c>
      <c r="B27" s="27" t="s">
        <v>99</v>
      </c>
      <c r="C27" s="6" t="s">
        <v>88</v>
      </c>
      <c r="D27" s="44">
        <f>COUNTIF(F27:W27,"*)")</f>
        <v>1</v>
      </c>
      <c r="E27" s="65">
        <f>SUM(G27+I27+K27+M27+O27+Q27+S27+U27+W27)</f>
        <v>4</v>
      </c>
      <c r="F27" s="11" t="s">
        <v>82</v>
      </c>
      <c r="G27" s="28"/>
      <c r="H27" s="120">
        <v>14</v>
      </c>
      <c r="I27" s="28">
        <v>1</v>
      </c>
      <c r="J27" s="112">
        <v>5</v>
      </c>
      <c r="K27" s="28">
        <v>1</v>
      </c>
      <c r="L27" s="111" t="s">
        <v>124</v>
      </c>
      <c r="M27" s="12"/>
      <c r="N27" s="11" t="s">
        <v>82</v>
      </c>
      <c r="O27" s="12"/>
      <c r="P27" s="11" t="s">
        <v>82</v>
      </c>
      <c r="Q27" s="12"/>
      <c r="R27" s="11" t="s">
        <v>154</v>
      </c>
      <c r="S27" s="12"/>
      <c r="T27" s="11" t="s">
        <v>82</v>
      </c>
      <c r="U27" s="12"/>
      <c r="V27" s="11">
        <v>4</v>
      </c>
      <c r="W27" s="28">
        <v>2</v>
      </c>
      <c r="X27" s="69"/>
      <c r="AC27" s="15">
        <v>14</v>
      </c>
      <c r="AD27" s="15">
        <v>6</v>
      </c>
      <c r="AE27" s="15">
        <v>11</v>
      </c>
      <c r="AF27" s="105">
        <f>AVERAGE(AC27:AE27)</f>
        <v>10.333333333333334</v>
      </c>
      <c r="AG27" s="15">
        <v>1</v>
      </c>
    </row>
    <row r="28" spans="1:34" x14ac:dyDescent="0.2">
      <c r="A28" s="3" t="s">
        <v>10</v>
      </c>
      <c r="B28" s="27" t="s">
        <v>117</v>
      </c>
      <c r="C28" s="27" t="s">
        <v>42</v>
      </c>
      <c r="D28" s="44">
        <f>COUNTIF(F28:W28,"*)")</f>
        <v>1</v>
      </c>
      <c r="E28" s="65">
        <f>SUM(G28+I28+K28+M28+O28+Q28+S28+U28+W28)</f>
        <v>3</v>
      </c>
      <c r="F28" s="11" t="s">
        <v>82</v>
      </c>
      <c r="G28" s="28"/>
      <c r="H28" s="120" t="s">
        <v>93</v>
      </c>
      <c r="I28" s="28"/>
      <c r="J28" s="19">
        <v>4</v>
      </c>
      <c r="K28" s="28">
        <v>2</v>
      </c>
      <c r="L28" s="111" t="s">
        <v>135</v>
      </c>
      <c r="M28" s="12">
        <v>1</v>
      </c>
      <c r="N28" s="11" t="s">
        <v>82</v>
      </c>
      <c r="O28" s="12"/>
      <c r="P28" s="11" t="s">
        <v>82</v>
      </c>
      <c r="Q28" s="12"/>
      <c r="R28" s="11" t="s">
        <v>154</v>
      </c>
      <c r="S28" s="12"/>
      <c r="T28" s="11" t="s">
        <v>82</v>
      </c>
      <c r="U28" s="12"/>
      <c r="V28" s="11" t="s">
        <v>82</v>
      </c>
      <c r="W28" s="28"/>
      <c r="X28" s="69"/>
      <c r="AC28" s="15">
        <v>9</v>
      </c>
      <c r="AD28" s="15">
        <v>11</v>
      </c>
      <c r="AE28" s="15">
        <v>9</v>
      </c>
      <c r="AF28" s="105">
        <f>AVERAGE(AC28:AE28)</f>
        <v>9.6666666666666661</v>
      </c>
      <c r="AG28" s="15">
        <v>1</v>
      </c>
    </row>
    <row r="29" spans="1:34" x14ac:dyDescent="0.2">
      <c r="A29" s="3"/>
      <c r="B29" s="68"/>
      <c r="C29" s="7"/>
      <c r="D29" s="47">
        <f t="shared" si="0"/>
        <v>0</v>
      </c>
      <c r="E29" s="73"/>
      <c r="F29" s="109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45"/>
    </row>
    <row r="30" spans="1:34" ht="29.25" x14ac:dyDescent="0.25">
      <c r="A30" s="2"/>
      <c r="B30" s="9" t="s">
        <v>69</v>
      </c>
      <c r="C30" s="83"/>
      <c r="D30" s="50">
        <f t="shared" si="0"/>
        <v>0</v>
      </c>
      <c r="E30" s="18"/>
      <c r="F30" s="116" t="s">
        <v>3</v>
      </c>
      <c r="G30" s="117" t="s">
        <v>4</v>
      </c>
      <c r="H30" s="116" t="s">
        <v>3</v>
      </c>
      <c r="I30" s="117" t="s">
        <v>4</v>
      </c>
      <c r="J30" s="116" t="s">
        <v>3</v>
      </c>
      <c r="K30" s="117" t="s">
        <v>4</v>
      </c>
      <c r="L30" s="116" t="s">
        <v>3</v>
      </c>
      <c r="M30" s="117" t="s">
        <v>4</v>
      </c>
      <c r="N30" s="116" t="s">
        <v>3</v>
      </c>
      <c r="O30" s="117" t="s">
        <v>4</v>
      </c>
      <c r="P30" s="116" t="s">
        <v>3</v>
      </c>
      <c r="Q30" s="117" t="s">
        <v>4</v>
      </c>
      <c r="R30" s="116" t="s">
        <v>3</v>
      </c>
      <c r="S30" s="117" t="s">
        <v>4</v>
      </c>
      <c r="T30" s="116" t="s">
        <v>3</v>
      </c>
      <c r="U30" s="117" t="s">
        <v>4</v>
      </c>
      <c r="V30" s="116" t="s">
        <v>3</v>
      </c>
      <c r="W30" s="117" t="s">
        <v>4</v>
      </c>
      <c r="X30" s="50">
        <f>Z30+AA30</f>
        <v>0</v>
      </c>
    </row>
    <row r="31" spans="1:34" x14ac:dyDescent="0.2">
      <c r="A31" s="3" t="s">
        <v>5</v>
      </c>
      <c r="B31" s="20" t="s">
        <v>150</v>
      </c>
      <c r="C31" s="27" t="s">
        <v>151</v>
      </c>
      <c r="D31" s="59">
        <f t="shared" si="0"/>
        <v>1</v>
      </c>
      <c r="E31" s="65">
        <f>SUM(G31+I31+K31+M31+O31+Q31+S31+U31+W31)</f>
        <v>12</v>
      </c>
      <c r="F31" s="58" t="s">
        <v>82</v>
      </c>
      <c r="G31" s="40"/>
      <c r="H31" s="58" t="s">
        <v>124</v>
      </c>
      <c r="I31" s="40"/>
      <c r="J31" s="89">
        <v>1</v>
      </c>
      <c r="K31" s="40">
        <v>6</v>
      </c>
      <c r="L31" s="104" t="s">
        <v>82</v>
      </c>
      <c r="M31" s="40"/>
      <c r="N31" s="58" t="s">
        <v>82</v>
      </c>
      <c r="O31" s="40"/>
      <c r="P31" s="115" t="s">
        <v>154</v>
      </c>
      <c r="Q31" s="40"/>
      <c r="R31" s="11" t="s">
        <v>154</v>
      </c>
      <c r="S31" s="40"/>
      <c r="T31" s="10" t="s">
        <v>82</v>
      </c>
      <c r="U31" s="40"/>
      <c r="V31" s="99">
        <v>1</v>
      </c>
      <c r="W31" s="40">
        <v>6</v>
      </c>
      <c r="X31" s="59"/>
    </row>
    <row r="32" spans="1:34" x14ac:dyDescent="0.2">
      <c r="A32" s="3"/>
      <c r="B32" s="20"/>
      <c r="C32" s="6"/>
      <c r="D32" s="46">
        <f t="shared" si="0"/>
        <v>0</v>
      </c>
      <c r="E32" s="65">
        <f>SUM(G32+I32+K32+M32+O32+Q32+S32+W32)</f>
        <v>0</v>
      </c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0"/>
      <c r="U32" s="12"/>
      <c r="V32" s="10"/>
      <c r="W32" s="12"/>
      <c r="X32" s="44"/>
    </row>
    <row r="33" spans="1:34" ht="29.25" x14ac:dyDescent="0.25">
      <c r="A33" s="2"/>
      <c r="B33" s="9" t="s">
        <v>17</v>
      </c>
      <c r="C33" s="83"/>
      <c r="D33" s="50">
        <f t="shared" si="0"/>
        <v>0</v>
      </c>
      <c r="E33" s="18"/>
      <c r="F33" s="116" t="s">
        <v>3</v>
      </c>
      <c r="G33" s="117" t="s">
        <v>4</v>
      </c>
      <c r="H33" s="116" t="s">
        <v>3</v>
      </c>
      <c r="I33" s="117" t="s">
        <v>4</v>
      </c>
      <c r="J33" s="116" t="s">
        <v>3</v>
      </c>
      <c r="K33" s="117" t="s">
        <v>4</v>
      </c>
      <c r="L33" s="116" t="s">
        <v>3</v>
      </c>
      <c r="M33" s="117" t="s">
        <v>4</v>
      </c>
      <c r="N33" s="116" t="s">
        <v>3</v>
      </c>
      <c r="O33" s="117" t="s">
        <v>4</v>
      </c>
      <c r="P33" s="116" t="s">
        <v>3</v>
      </c>
      <c r="Q33" s="117" t="s">
        <v>4</v>
      </c>
      <c r="R33" s="116" t="s">
        <v>3</v>
      </c>
      <c r="S33" s="117" t="s">
        <v>4</v>
      </c>
      <c r="T33" s="116" t="s">
        <v>3</v>
      </c>
      <c r="U33" s="117" t="s">
        <v>4</v>
      </c>
      <c r="V33" s="116" t="s">
        <v>3</v>
      </c>
      <c r="W33" s="117" t="s">
        <v>4</v>
      </c>
      <c r="X33" s="50">
        <f>Z33+AA33</f>
        <v>0</v>
      </c>
    </row>
    <row r="34" spans="1:34" x14ac:dyDescent="0.2">
      <c r="A34" s="3" t="s">
        <v>5</v>
      </c>
      <c r="B34" s="6" t="s">
        <v>89</v>
      </c>
      <c r="C34" s="6" t="s">
        <v>40</v>
      </c>
      <c r="D34" s="46">
        <f>COUNTIF(F34:W34,"*)")</f>
        <v>1</v>
      </c>
      <c r="E34" s="65">
        <f>SUM(G34+I34+K34+M34+O34+Q34+S34+U34+W34)</f>
        <v>35</v>
      </c>
      <c r="F34" s="58" t="s">
        <v>82</v>
      </c>
      <c r="G34" s="40"/>
      <c r="H34" s="58">
        <v>6</v>
      </c>
      <c r="I34" s="40">
        <v>10</v>
      </c>
      <c r="J34" s="120">
        <v>1</v>
      </c>
      <c r="K34" s="40">
        <v>6</v>
      </c>
      <c r="L34" s="103" t="s">
        <v>124</v>
      </c>
      <c r="M34" s="40"/>
      <c r="N34" s="58">
        <v>1</v>
      </c>
      <c r="O34" s="40">
        <v>6</v>
      </c>
      <c r="P34" s="58">
        <v>15</v>
      </c>
      <c r="Q34" s="40">
        <v>1</v>
      </c>
      <c r="R34" s="11" t="s">
        <v>154</v>
      </c>
      <c r="S34" s="40"/>
      <c r="T34" s="10">
        <v>1</v>
      </c>
      <c r="U34" s="40">
        <v>6</v>
      </c>
      <c r="V34" s="10">
        <v>1</v>
      </c>
      <c r="W34" s="40">
        <v>6</v>
      </c>
      <c r="X34" s="59"/>
    </row>
    <row r="35" spans="1:34" x14ac:dyDescent="0.2">
      <c r="A35" s="3" t="s">
        <v>6</v>
      </c>
      <c r="B35" s="6" t="s">
        <v>118</v>
      </c>
      <c r="C35" s="6" t="s">
        <v>43</v>
      </c>
      <c r="D35" s="46">
        <f>COUNTIF(F35:W35,"*)")</f>
        <v>1</v>
      </c>
      <c r="E35" s="65">
        <f>SUM(G35+I35+K35+M35+O35+Q35+S35+U35+W35)</f>
        <v>32</v>
      </c>
      <c r="F35" s="11" t="s">
        <v>82</v>
      </c>
      <c r="G35" s="12"/>
      <c r="H35" s="11">
        <v>11</v>
      </c>
      <c r="I35" s="12">
        <v>5</v>
      </c>
      <c r="J35" s="89">
        <v>2</v>
      </c>
      <c r="K35" s="12">
        <v>4</v>
      </c>
      <c r="L35" s="103" t="s">
        <v>136</v>
      </c>
      <c r="M35" s="12">
        <v>9</v>
      </c>
      <c r="N35" s="11">
        <v>2</v>
      </c>
      <c r="O35" s="12">
        <v>4</v>
      </c>
      <c r="P35" s="11">
        <v>7</v>
      </c>
      <c r="Q35" s="12">
        <v>2</v>
      </c>
      <c r="R35" s="11" t="s">
        <v>163</v>
      </c>
      <c r="S35" s="12"/>
      <c r="T35" s="11" t="s">
        <v>162</v>
      </c>
      <c r="U35" s="12">
        <v>5</v>
      </c>
      <c r="V35" s="11">
        <v>3</v>
      </c>
      <c r="W35" s="12">
        <v>3</v>
      </c>
      <c r="X35" s="44">
        <v>2</v>
      </c>
      <c r="AC35" s="15">
        <v>1</v>
      </c>
      <c r="AD35" s="15">
        <v>11</v>
      </c>
      <c r="AE35" s="15">
        <v>9</v>
      </c>
      <c r="AF35" s="105">
        <f>AVERAGE(AC35:AE35)</f>
        <v>7</v>
      </c>
      <c r="AG35" s="15">
        <v>9</v>
      </c>
      <c r="AH35" s="15">
        <v>34</v>
      </c>
    </row>
    <row r="36" spans="1:34" x14ac:dyDescent="0.2">
      <c r="A36" s="3" t="s">
        <v>7</v>
      </c>
      <c r="B36" s="6" t="s">
        <v>86</v>
      </c>
      <c r="C36" s="6" t="s">
        <v>41</v>
      </c>
      <c r="D36" s="46">
        <f>COUNTIF(F36:W36,"*)")</f>
        <v>1</v>
      </c>
      <c r="E36" s="65">
        <f>SUM(G36+I36+K36+M36+O36+Q36+S36+U36+W36)</f>
        <v>10</v>
      </c>
      <c r="F36" s="11" t="s">
        <v>82</v>
      </c>
      <c r="G36" s="12"/>
      <c r="H36" s="11">
        <v>18</v>
      </c>
      <c r="I36" s="12">
        <v>1</v>
      </c>
      <c r="J36" s="89">
        <v>3</v>
      </c>
      <c r="K36" s="12">
        <v>3</v>
      </c>
      <c r="L36" s="103" t="s">
        <v>137</v>
      </c>
      <c r="M36" s="12">
        <v>1</v>
      </c>
      <c r="N36" s="11">
        <v>3</v>
      </c>
      <c r="O36" s="12">
        <v>3</v>
      </c>
      <c r="P36" s="11">
        <v>14</v>
      </c>
      <c r="Q36" s="12">
        <v>1</v>
      </c>
      <c r="R36" s="11">
        <v>18</v>
      </c>
      <c r="S36" s="12">
        <v>1</v>
      </c>
      <c r="T36" s="11" t="s">
        <v>124</v>
      </c>
      <c r="U36" s="12"/>
      <c r="V36" s="11" t="s">
        <v>82</v>
      </c>
      <c r="W36" s="12"/>
      <c r="X36" s="44"/>
      <c r="AC36" s="15">
        <v>29</v>
      </c>
      <c r="AD36" s="15">
        <v>23</v>
      </c>
      <c r="AE36" s="15">
        <v>19</v>
      </c>
      <c r="AF36" s="105">
        <f>AVERAGE(AC36:AE36)</f>
        <v>23.666666666666668</v>
      </c>
      <c r="AG36" s="15">
        <v>1</v>
      </c>
    </row>
    <row r="37" spans="1:34" x14ac:dyDescent="0.2">
      <c r="A37" s="3"/>
      <c r="B37" s="7"/>
      <c r="C37" s="7"/>
      <c r="D37" s="45">
        <f t="shared" si="0"/>
        <v>0</v>
      </c>
      <c r="E37" s="73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/>
      <c r="S37" s="14"/>
      <c r="T37" s="13"/>
      <c r="U37" s="14"/>
      <c r="V37" s="13"/>
      <c r="W37" s="14"/>
      <c r="X37" s="45"/>
    </row>
    <row r="38" spans="1:34" ht="29.25" x14ac:dyDescent="0.25">
      <c r="A38" s="2"/>
      <c r="B38" s="9" t="s">
        <v>70</v>
      </c>
      <c r="C38" s="83"/>
      <c r="D38" s="50">
        <f t="shared" si="0"/>
        <v>0</v>
      </c>
      <c r="E38" s="18"/>
      <c r="F38" s="116" t="s">
        <v>3</v>
      </c>
      <c r="G38" s="117" t="s">
        <v>4</v>
      </c>
      <c r="H38" s="116" t="s">
        <v>3</v>
      </c>
      <c r="I38" s="117" t="s">
        <v>4</v>
      </c>
      <c r="J38" s="116" t="s">
        <v>3</v>
      </c>
      <c r="K38" s="117" t="s">
        <v>4</v>
      </c>
      <c r="L38" s="116" t="s">
        <v>3</v>
      </c>
      <c r="M38" s="117" t="s">
        <v>4</v>
      </c>
      <c r="N38" s="116" t="s">
        <v>3</v>
      </c>
      <c r="O38" s="117" t="s">
        <v>4</v>
      </c>
      <c r="P38" s="116" t="s">
        <v>3</v>
      </c>
      <c r="Q38" s="117" t="s">
        <v>4</v>
      </c>
      <c r="R38" s="116" t="s">
        <v>3</v>
      </c>
      <c r="S38" s="117" t="s">
        <v>4</v>
      </c>
      <c r="T38" s="116" t="s">
        <v>3</v>
      </c>
      <c r="U38" s="117" t="s">
        <v>4</v>
      </c>
      <c r="V38" s="116" t="s">
        <v>3</v>
      </c>
      <c r="W38" s="117" t="s">
        <v>4</v>
      </c>
      <c r="X38" s="50">
        <f>Z38+AA38</f>
        <v>0</v>
      </c>
    </row>
    <row r="39" spans="1:34" x14ac:dyDescent="0.2">
      <c r="A39" s="3" t="s">
        <v>5</v>
      </c>
      <c r="B39" s="121" t="s">
        <v>119</v>
      </c>
      <c r="C39" s="6" t="s">
        <v>44</v>
      </c>
      <c r="D39" s="59">
        <f>COUNTIF(F39:W39,"*)")</f>
        <v>1</v>
      </c>
      <c r="E39" s="65">
        <f>SUM(G39+I39+K39+M39+O39+Q39+S39+U39+W39)</f>
        <v>40</v>
      </c>
      <c r="F39" s="11" t="s">
        <v>82</v>
      </c>
      <c r="G39" s="40"/>
      <c r="H39" s="58">
        <v>2</v>
      </c>
      <c r="I39" s="40">
        <v>8</v>
      </c>
      <c r="J39" s="58">
        <v>2</v>
      </c>
      <c r="K39" s="40">
        <v>4</v>
      </c>
      <c r="L39" s="124" t="s">
        <v>138</v>
      </c>
      <c r="M39" s="40">
        <v>8</v>
      </c>
      <c r="N39" s="58" t="s">
        <v>164</v>
      </c>
      <c r="O39" s="40"/>
      <c r="P39" s="10">
        <v>2</v>
      </c>
      <c r="Q39" s="40">
        <v>4</v>
      </c>
      <c r="R39" s="10">
        <v>2</v>
      </c>
      <c r="S39" s="40">
        <v>4</v>
      </c>
      <c r="T39" s="58">
        <v>1</v>
      </c>
      <c r="U39" s="40">
        <v>6</v>
      </c>
      <c r="V39" s="58">
        <v>1</v>
      </c>
      <c r="W39" s="40">
        <v>6</v>
      </c>
      <c r="X39" s="59">
        <v>2</v>
      </c>
      <c r="AC39" s="15">
        <v>2</v>
      </c>
      <c r="AD39" s="15">
        <v>2</v>
      </c>
      <c r="AE39" s="15">
        <v>1</v>
      </c>
      <c r="AF39" s="105">
        <f>AVERAGE(AC39:AE39)</f>
        <v>1.6666666666666667</v>
      </c>
      <c r="AG39" s="15">
        <v>8</v>
      </c>
      <c r="AH39" s="15">
        <v>19</v>
      </c>
    </row>
    <row r="40" spans="1:34" x14ac:dyDescent="0.2">
      <c r="A40" s="3" t="s">
        <v>6</v>
      </c>
      <c r="B40" s="37" t="s">
        <v>92</v>
      </c>
      <c r="C40" s="6" t="s">
        <v>40</v>
      </c>
      <c r="D40" s="46">
        <f>COUNTIF(F40:W40,"*)")</f>
        <v>1</v>
      </c>
      <c r="E40" s="65">
        <f>SUM(G40+I40+K40+M40+O40+Q40+S40+U40+W40)</f>
        <v>24</v>
      </c>
      <c r="F40" s="11" t="s">
        <v>82</v>
      </c>
      <c r="G40" s="41"/>
      <c r="H40" s="19">
        <v>4</v>
      </c>
      <c r="I40" s="42">
        <v>5</v>
      </c>
      <c r="J40" s="19">
        <v>1</v>
      </c>
      <c r="K40" s="42">
        <v>6</v>
      </c>
      <c r="L40" s="103" t="s">
        <v>139</v>
      </c>
      <c r="M40" s="28">
        <v>3</v>
      </c>
      <c r="N40" s="11">
        <v>3</v>
      </c>
      <c r="O40" s="28">
        <v>3</v>
      </c>
      <c r="P40" s="19" t="s">
        <v>93</v>
      </c>
      <c r="Q40" s="28"/>
      <c r="R40" s="19">
        <v>4</v>
      </c>
      <c r="S40" s="28">
        <v>2</v>
      </c>
      <c r="T40" s="11">
        <v>2</v>
      </c>
      <c r="U40" s="28">
        <v>4</v>
      </c>
      <c r="V40" s="11">
        <v>5</v>
      </c>
      <c r="W40" s="28">
        <v>1</v>
      </c>
      <c r="X40" s="44"/>
      <c r="AC40" s="15">
        <v>6</v>
      </c>
      <c r="AD40" s="15">
        <v>3</v>
      </c>
      <c r="AE40" s="15">
        <v>7</v>
      </c>
      <c r="AF40" s="105">
        <f>AVERAGE(AC40:AE40)</f>
        <v>5.333333333333333</v>
      </c>
      <c r="AG40" s="15">
        <v>3</v>
      </c>
    </row>
    <row r="41" spans="1:34" x14ac:dyDescent="0.2">
      <c r="A41" s="3" t="s">
        <v>7</v>
      </c>
      <c r="B41" s="6" t="s">
        <v>90</v>
      </c>
      <c r="C41" s="6" t="s">
        <v>40</v>
      </c>
      <c r="D41" s="46">
        <f>COUNTIF(F41:W41,"*)")</f>
        <v>1</v>
      </c>
      <c r="E41" s="65">
        <f>SUM(G41+I41+K41+M41+O41+Q41+S41+U41+W41)</f>
        <v>17</v>
      </c>
      <c r="F41" s="11" t="s">
        <v>82</v>
      </c>
      <c r="G41" s="41"/>
      <c r="H41" s="19">
        <v>5</v>
      </c>
      <c r="I41" s="42">
        <v>4</v>
      </c>
      <c r="J41" s="19">
        <v>4</v>
      </c>
      <c r="K41" s="42">
        <v>2</v>
      </c>
      <c r="L41" s="103" t="s">
        <v>140</v>
      </c>
      <c r="M41" s="28">
        <v>3</v>
      </c>
      <c r="N41" s="11" t="s">
        <v>124</v>
      </c>
      <c r="O41" s="28"/>
      <c r="P41" s="19">
        <v>6</v>
      </c>
      <c r="Q41" s="28">
        <v>1</v>
      </c>
      <c r="R41" s="19">
        <v>8</v>
      </c>
      <c r="S41" s="28">
        <v>1</v>
      </c>
      <c r="T41" s="11">
        <v>3</v>
      </c>
      <c r="U41" s="28">
        <v>3</v>
      </c>
      <c r="V41" s="11">
        <v>3</v>
      </c>
      <c r="W41" s="28">
        <v>3</v>
      </c>
      <c r="X41" s="44"/>
      <c r="AC41" s="15">
        <v>3</v>
      </c>
      <c r="AD41" s="15">
        <v>7</v>
      </c>
      <c r="AE41" s="15">
        <v>6</v>
      </c>
      <c r="AF41" s="105">
        <f>AVERAGE(AC41:AE41)</f>
        <v>5.333333333333333</v>
      </c>
      <c r="AG41" s="15">
        <v>3</v>
      </c>
    </row>
    <row r="42" spans="1:34" x14ac:dyDescent="0.2">
      <c r="A42" s="3" t="s">
        <v>8</v>
      </c>
      <c r="B42" s="20" t="s">
        <v>83</v>
      </c>
      <c r="C42" s="6" t="s">
        <v>40</v>
      </c>
      <c r="D42" s="46">
        <f>COUNTIF(F42:W42,"*)")</f>
        <v>1</v>
      </c>
      <c r="E42" s="65">
        <f>SUM(G42+I42+K42+M42+O42+Q42+S42+U42+W42)</f>
        <v>16</v>
      </c>
      <c r="F42" s="11" t="s">
        <v>82</v>
      </c>
      <c r="G42" s="41"/>
      <c r="H42" s="19">
        <v>6</v>
      </c>
      <c r="I42" s="42">
        <v>3</v>
      </c>
      <c r="J42" s="19" t="s">
        <v>157</v>
      </c>
      <c r="K42" s="42"/>
      <c r="L42" s="103" t="s">
        <v>141</v>
      </c>
      <c r="M42" s="28">
        <v>3</v>
      </c>
      <c r="N42" s="11">
        <v>2</v>
      </c>
      <c r="O42" s="28">
        <v>4</v>
      </c>
      <c r="P42" s="19">
        <v>5</v>
      </c>
      <c r="Q42" s="28">
        <v>1</v>
      </c>
      <c r="R42" s="19">
        <v>7</v>
      </c>
      <c r="S42" s="28">
        <v>1</v>
      </c>
      <c r="T42" s="11">
        <v>4</v>
      </c>
      <c r="U42" s="28">
        <v>2</v>
      </c>
      <c r="V42" s="11">
        <v>4</v>
      </c>
      <c r="W42" s="28">
        <v>2</v>
      </c>
      <c r="X42" s="44">
        <v>1</v>
      </c>
      <c r="AC42" s="15">
        <v>8</v>
      </c>
      <c r="AD42" s="15">
        <v>4</v>
      </c>
      <c r="AE42" s="15">
        <v>4</v>
      </c>
      <c r="AF42" s="105">
        <f>AVERAGE(AC42:AE42)</f>
        <v>5.333333333333333</v>
      </c>
      <c r="AG42" s="15">
        <v>3</v>
      </c>
    </row>
    <row r="43" spans="1:34" x14ac:dyDescent="0.2">
      <c r="A43" s="3" t="s">
        <v>9</v>
      </c>
      <c r="B43" s="27" t="s">
        <v>91</v>
      </c>
      <c r="C43" s="27" t="s">
        <v>40</v>
      </c>
      <c r="D43" s="46">
        <f>COUNTIF(F43:W43,"*)")</f>
        <v>1</v>
      </c>
      <c r="E43" s="65">
        <f>SUM(G43+I43+K43+M43+O43+Q43+S43+U43+W43)</f>
        <v>10</v>
      </c>
      <c r="F43" s="11" t="s">
        <v>82</v>
      </c>
      <c r="G43" s="41"/>
      <c r="H43" s="19">
        <v>10</v>
      </c>
      <c r="I43" s="42">
        <v>1</v>
      </c>
      <c r="J43" s="19">
        <v>3</v>
      </c>
      <c r="K43" s="42">
        <v>3</v>
      </c>
      <c r="L43" s="103" t="s">
        <v>142</v>
      </c>
      <c r="M43" s="28">
        <v>1</v>
      </c>
      <c r="N43" s="11">
        <v>5</v>
      </c>
      <c r="O43" s="28">
        <v>1</v>
      </c>
      <c r="P43" s="19">
        <v>4</v>
      </c>
      <c r="Q43" s="28">
        <v>2</v>
      </c>
      <c r="R43" s="19">
        <v>10</v>
      </c>
      <c r="S43" s="28">
        <v>1</v>
      </c>
      <c r="T43" s="11" t="s">
        <v>93</v>
      </c>
      <c r="U43" s="28"/>
      <c r="V43" s="11">
        <v>6</v>
      </c>
      <c r="W43" s="28">
        <v>1</v>
      </c>
      <c r="X43" s="44"/>
      <c r="AC43" s="15">
        <v>11</v>
      </c>
      <c r="AD43" s="15">
        <v>8</v>
      </c>
      <c r="AE43" s="15">
        <v>8</v>
      </c>
      <c r="AF43" s="105">
        <f>AVERAGE(AC43:AE43)</f>
        <v>9</v>
      </c>
      <c r="AG43" s="15">
        <v>1</v>
      </c>
    </row>
    <row r="44" spans="1:34" x14ac:dyDescent="0.2">
      <c r="A44" s="3"/>
      <c r="B44" s="27"/>
      <c r="C44" s="6"/>
      <c r="D44" s="46">
        <f t="shared" ref="D44:D45" si="2">COUNTIF(F44:W44,"*)")</f>
        <v>0</v>
      </c>
      <c r="E44" s="65">
        <f>SUM(G44+I44+K44+M44+O44+Q44+S44+W44)</f>
        <v>0</v>
      </c>
      <c r="F44" s="11"/>
      <c r="G44" s="41"/>
      <c r="H44" s="19"/>
      <c r="I44" s="42"/>
      <c r="J44" s="19"/>
      <c r="K44" s="43"/>
      <c r="L44" s="11"/>
      <c r="M44" s="28"/>
      <c r="N44" s="11"/>
      <c r="O44" s="28"/>
      <c r="P44" s="19"/>
      <c r="Q44" s="28"/>
      <c r="R44" s="19"/>
      <c r="S44" s="28"/>
      <c r="T44" s="11"/>
      <c r="U44" s="28"/>
      <c r="V44" s="11"/>
      <c r="W44" s="28"/>
      <c r="X44" s="44"/>
    </row>
    <row r="45" spans="1:34" ht="29.25" x14ac:dyDescent="0.25">
      <c r="A45" s="2"/>
      <c r="B45" s="9" t="s">
        <v>16</v>
      </c>
      <c r="C45" s="83"/>
      <c r="D45" s="50">
        <f t="shared" si="2"/>
        <v>0</v>
      </c>
      <c r="E45" s="18"/>
      <c r="F45" s="116" t="s">
        <v>3</v>
      </c>
      <c r="G45" s="117" t="s">
        <v>4</v>
      </c>
      <c r="H45" s="116" t="s">
        <v>3</v>
      </c>
      <c r="I45" s="117" t="s">
        <v>4</v>
      </c>
      <c r="J45" s="116" t="s">
        <v>3</v>
      </c>
      <c r="K45" s="117" t="s">
        <v>4</v>
      </c>
      <c r="L45" s="116" t="s">
        <v>3</v>
      </c>
      <c r="M45" s="117" t="s">
        <v>4</v>
      </c>
      <c r="N45" s="116" t="s">
        <v>3</v>
      </c>
      <c r="O45" s="117" t="s">
        <v>4</v>
      </c>
      <c r="P45" s="116" t="s">
        <v>3</v>
      </c>
      <c r="Q45" s="117" t="s">
        <v>4</v>
      </c>
      <c r="R45" s="116" t="s">
        <v>3</v>
      </c>
      <c r="S45" s="117" t="s">
        <v>4</v>
      </c>
      <c r="T45" s="116" t="s">
        <v>3</v>
      </c>
      <c r="U45" s="117" t="s">
        <v>4</v>
      </c>
      <c r="V45" s="116" t="s">
        <v>3</v>
      </c>
      <c r="W45" s="117" t="s">
        <v>4</v>
      </c>
      <c r="X45" s="50">
        <f>Z45+AA45</f>
        <v>0</v>
      </c>
    </row>
    <row r="46" spans="1:34" x14ac:dyDescent="0.2">
      <c r="A46" s="3" t="s">
        <v>5</v>
      </c>
      <c r="B46" s="27" t="s">
        <v>80</v>
      </c>
      <c r="C46" s="6" t="s">
        <v>41</v>
      </c>
      <c r="D46" s="59">
        <f>COUNTIF(F46:W46,"*)")</f>
        <v>1</v>
      </c>
      <c r="E46" s="65">
        <f>SUM(G46+I46+K46+M46+O46+Q46+S46+U46+W46)</f>
        <v>41</v>
      </c>
      <c r="F46" s="58">
        <v>5</v>
      </c>
      <c r="G46" s="40">
        <v>11</v>
      </c>
      <c r="H46" s="58">
        <v>1</v>
      </c>
      <c r="I46" s="40">
        <v>18</v>
      </c>
      <c r="J46" s="58" t="s">
        <v>82</v>
      </c>
      <c r="K46" s="40"/>
      <c r="L46" s="104" t="s">
        <v>123</v>
      </c>
      <c r="M46" s="40">
        <v>5</v>
      </c>
      <c r="N46" s="58">
        <v>5</v>
      </c>
      <c r="O46" s="40">
        <v>4</v>
      </c>
      <c r="P46" s="58" t="s">
        <v>153</v>
      </c>
      <c r="Q46" s="40"/>
      <c r="R46" s="58" t="s">
        <v>154</v>
      </c>
      <c r="S46" s="40"/>
      <c r="T46" s="58" t="s">
        <v>82</v>
      </c>
      <c r="U46" s="40"/>
      <c r="V46" s="58">
        <v>3</v>
      </c>
      <c r="W46" s="40">
        <v>3</v>
      </c>
      <c r="X46" s="59"/>
      <c r="AC46" s="123" t="s">
        <v>122</v>
      </c>
      <c r="AF46" s="105">
        <v>5</v>
      </c>
    </row>
    <row r="47" spans="1:34" x14ac:dyDescent="0.2">
      <c r="A47" s="3" t="s">
        <v>6</v>
      </c>
      <c r="B47" s="27" t="s">
        <v>115</v>
      </c>
      <c r="C47" s="6" t="s">
        <v>41</v>
      </c>
      <c r="D47" s="46">
        <f>COUNTIF(F47:W47,"*)")</f>
        <v>1</v>
      </c>
      <c r="E47" s="65">
        <f>SUM(G47+I47+K47+M47+O47+Q47+S47+U47+W47)</f>
        <v>26</v>
      </c>
      <c r="F47" s="11" t="s">
        <v>93</v>
      </c>
      <c r="G47" s="17"/>
      <c r="H47" s="11">
        <v>16</v>
      </c>
      <c r="I47" s="88">
        <v>1</v>
      </c>
      <c r="J47" s="11" t="s">
        <v>82</v>
      </c>
      <c r="K47" s="168"/>
      <c r="L47" s="111" t="s">
        <v>82</v>
      </c>
      <c r="M47" s="12"/>
      <c r="N47" s="111" t="s">
        <v>152</v>
      </c>
      <c r="O47" s="12">
        <v>8</v>
      </c>
      <c r="P47" s="11">
        <v>6</v>
      </c>
      <c r="Q47" s="12">
        <v>7</v>
      </c>
      <c r="R47" s="11">
        <v>15</v>
      </c>
      <c r="S47" s="12">
        <v>6</v>
      </c>
      <c r="T47" s="11" t="s">
        <v>82</v>
      </c>
      <c r="U47" s="12"/>
      <c r="V47" s="11">
        <v>2</v>
      </c>
      <c r="W47" s="12">
        <v>4</v>
      </c>
      <c r="X47" s="44"/>
      <c r="AC47" s="123" t="s">
        <v>122</v>
      </c>
      <c r="AF47" s="105">
        <v>5</v>
      </c>
    </row>
    <row r="48" spans="1:34" x14ac:dyDescent="0.2">
      <c r="A48" s="3" t="s">
        <v>7</v>
      </c>
      <c r="B48" s="20" t="s">
        <v>85</v>
      </c>
      <c r="C48" s="6" t="s">
        <v>88</v>
      </c>
      <c r="D48" s="46">
        <f>COUNTIF(F48:W48,"*)")</f>
        <v>1</v>
      </c>
      <c r="E48" s="65">
        <f>SUM(G48+I48+K48+M48+O48+Q48+S48+U48+W48)</f>
        <v>21</v>
      </c>
      <c r="F48" s="11">
        <v>15</v>
      </c>
      <c r="G48" s="17">
        <v>1</v>
      </c>
      <c r="H48" s="11">
        <v>4</v>
      </c>
      <c r="I48" s="88">
        <v>12</v>
      </c>
      <c r="J48" s="11" t="s">
        <v>82</v>
      </c>
      <c r="K48" s="88"/>
      <c r="L48" s="111" t="s">
        <v>123</v>
      </c>
      <c r="M48" s="12">
        <v>5</v>
      </c>
      <c r="N48" s="11">
        <v>6</v>
      </c>
      <c r="O48" s="12">
        <v>3</v>
      </c>
      <c r="P48" s="11" t="s">
        <v>93</v>
      </c>
      <c r="Q48" s="12"/>
      <c r="R48" s="11" t="s">
        <v>154</v>
      </c>
      <c r="S48" s="12"/>
      <c r="T48" s="11" t="s">
        <v>82</v>
      </c>
      <c r="U48" s="12"/>
      <c r="V48" s="11" t="s">
        <v>82</v>
      </c>
      <c r="W48" s="12"/>
      <c r="X48" s="44"/>
    </row>
    <row r="49" spans="1:34" x14ac:dyDescent="0.2">
      <c r="A49" s="3" t="s">
        <v>8</v>
      </c>
      <c r="B49" s="6" t="s">
        <v>114</v>
      </c>
      <c r="C49" s="6" t="s">
        <v>41</v>
      </c>
      <c r="D49" s="46">
        <f>COUNTIF(F49:W49,"*)")</f>
        <v>1</v>
      </c>
      <c r="E49" s="65">
        <f>SUM(G49+I49+K49+M49+O49+Q49+S49+U49+W49)</f>
        <v>14</v>
      </c>
      <c r="F49" s="11">
        <v>12</v>
      </c>
      <c r="G49" s="17">
        <v>4</v>
      </c>
      <c r="H49" s="11">
        <v>11</v>
      </c>
      <c r="I49" s="88">
        <v>5</v>
      </c>
      <c r="J49" s="11" t="s">
        <v>82</v>
      </c>
      <c r="K49" s="168"/>
      <c r="L49" s="111" t="s">
        <v>124</v>
      </c>
      <c r="M49" s="12"/>
      <c r="N49" s="11">
        <v>8</v>
      </c>
      <c r="O49" s="12">
        <v>1</v>
      </c>
      <c r="P49" s="11">
        <v>12</v>
      </c>
      <c r="Q49" s="12">
        <v>1</v>
      </c>
      <c r="R49" s="11">
        <v>31</v>
      </c>
      <c r="S49" s="12">
        <v>1</v>
      </c>
      <c r="T49" s="11" t="s">
        <v>82</v>
      </c>
      <c r="U49" s="12"/>
      <c r="V49" s="11">
        <v>4</v>
      </c>
      <c r="W49" s="12">
        <v>2</v>
      </c>
      <c r="X49" s="44"/>
    </row>
    <row r="50" spans="1:34" x14ac:dyDescent="0.2">
      <c r="A50" s="3" t="s">
        <v>10</v>
      </c>
      <c r="B50" s="37" t="s">
        <v>79</v>
      </c>
      <c r="C50" s="6" t="s">
        <v>41</v>
      </c>
      <c r="D50" s="46">
        <f>COUNTIF(F50:W50,"*)")</f>
        <v>1</v>
      </c>
      <c r="E50" s="65">
        <f>SUM(G50+I50+K50+M50+O50+Q50+S50+U50+W50)</f>
        <v>9</v>
      </c>
      <c r="F50" s="11">
        <v>18</v>
      </c>
      <c r="G50" s="17">
        <v>1</v>
      </c>
      <c r="H50" s="11">
        <v>12</v>
      </c>
      <c r="I50" s="88">
        <v>4</v>
      </c>
      <c r="J50" s="11" t="s">
        <v>82</v>
      </c>
      <c r="K50" s="88"/>
      <c r="L50" s="111" t="s">
        <v>124</v>
      </c>
      <c r="M50" s="12"/>
      <c r="N50" s="11">
        <v>11</v>
      </c>
      <c r="O50" s="12">
        <v>1</v>
      </c>
      <c r="P50" s="11">
        <v>11</v>
      </c>
      <c r="Q50" s="12">
        <v>2</v>
      </c>
      <c r="R50" s="11" t="s">
        <v>155</v>
      </c>
      <c r="S50" s="12"/>
      <c r="T50" s="11" t="s">
        <v>82</v>
      </c>
      <c r="U50" s="12"/>
      <c r="V50" s="167">
        <v>6</v>
      </c>
      <c r="W50" s="12">
        <v>1</v>
      </c>
      <c r="X50" s="44"/>
    </row>
    <row r="51" spans="1:34" x14ac:dyDescent="0.2">
      <c r="A51" s="3" t="s">
        <v>9</v>
      </c>
      <c r="B51" s="37" t="s">
        <v>84</v>
      </c>
      <c r="C51" s="6" t="s">
        <v>41</v>
      </c>
      <c r="D51" s="46">
        <f>COUNTIF(F51:W51,"*)")</f>
        <v>1</v>
      </c>
      <c r="E51" s="65">
        <f>SUM(G51+I51+K51+M51+O51+Q51+S51+U51+W51)</f>
        <v>9</v>
      </c>
      <c r="F51" s="11" t="s">
        <v>93</v>
      </c>
      <c r="G51" s="17"/>
      <c r="H51" s="167">
        <v>7</v>
      </c>
      <c r="I51" s="88">
        <v>9</v>
      </c>
      <c r="J51" s="11" t="s">
        <v>82</v>
      </c>
      <c r="K51" s="88"/>
      <c r="L51" s="111" t="s">
        <v>82</v>
      </c>
      <c r="M51" s="12"/>
      <c r="N51" s="11" t="s">
        <v>82</v>
      </c>
      <c r="O51" s="12"/>
      <c r="P51" s="11" t="s">
        <v>154</v>
      </c>
      <c r="Q51" s="12"/>
      <c r="R51" s="11" t="s">
        <v>154</v>
      </c>
      <c r="S51" s="12"/>
      <c r="T51" s="11" t="s">
        <v>82</v>
      </c>
      <c r="U51" s="12"/>
      <c r="V51" s="11" t="s">
        <v>82</v>
      </c>
      <c r="W51" s="12"/>
      <c r="X51" s="44"/>
    </row>
    <row r="52" spans="1:34" x14ac:dyDescent="0.2">
      <c r="A52" s="3" t="s">
        <v>11</v>
      </c>
      <c r="B52" s="27" t="s">
        <v>116</v>
      </c>
      <c r="C52" s="6" t="s">
        <v>88</v>
      </c>
      <c r="D52" s="46">
        <f>COUNTIF(F52:W52,"*)")</f>
        <v>1</v>
      </c>
      <c r="E52" s="65">
        <f>SUM(G52+I52+K52+M52+O52+Q52+S52+U52+W52)</f>
        <v>7</v>
      </c>
      <c r="F52" s="11" t="s">
        <v>93</v>
      </c>
      <c r="G52" s="17"/>
      <c r="H52" s="11">
        <v>27</v>
      </c>
      <c r="I52" s="88">
        <v>1</v>
      </c>
      <c r="J52" s="11" t="s">
        <v>82</v>
      </c>
      <c r="K52" s="88"/>
      <c r="L52" s="111" t="s">
        <v>82</v>
      </c>
      <c r="M52" s="12"/>
      <c r="N52" s="11">
        <v>3</v>
      </c>
      <c r="O52" s="12">
        <v>6</v>
      </c>
      <c r="P52" s="11" t="s">
        <v>155</v>
      </c>
      <c r="Q52" s="12"/>
      <c r="R52" s="11" t="s">
        <v>154</v>
      </c>
      <c r="S52" s="12"/>
      <c r="T52" s="11" t="s">
        <v>82</v>
      </c>
      <c r="U52" s="12"/>
      <c r="V52" s="11" t="s">
        <v>82</v>
      </c>
      <c r="W52" s="12"/>
      <c r="X52" s="44"/>
    </row>
    <row r="53" spans="1:34" x14ac:dyDescent="0.2">
      <c r="A53" s="3" t="s">
        <v>12</v>
      </c>
      <c r="B53" s="6" t="s">
        <v>120</v>
      </c>
      <c r="C53" s="27" t="s">
        <v>88</v>
      </c>
      <c r="D53" s="46">
        <f>COUNTIF(F53:W53,"*)")</f>
        <v>1</v>
      </c>
      <c r="E53" s="65">
        <f>SUM(G53+I53+K53+M53+O53+Q53+S53+U53+W53)</f>
        <v>6</v>
      </c>
      <c r="F53" s="11" t="s">
        <v>121</v>
      </c>
      <c r="G53" s="12"/>
      <c r="H53" s="11">
        <v>21</v>
      </c>
      <c r="I53" s="12">
        <v>1</v>
      </c>
      <c r="J53" s="11" t="s">
        <v>82</v>
      </c>
      <c r="K53" s="12"/>
      <c r="L53" s="111" t="s">
        <v>82</v>
      </c>
      <c r="M53" s="12"/>
      <c r="N53" s="11">
        <v>7</v>
      </c>
      <c r="O53" s="12">
        <v>2</v>
      </c>
      <c r="P53" s="11">
        <v>10</v>
      </c>
      <c r="Q53" s="12">
        <v>3</v>
      </c>
      <c r="R53" s="11" t="s">
        <v>154</v>
      </c>
      <c r="S53" s="12"/>
      <c r="T53" s="11" t="s">
        <v>82</v>
      </c>
      <c r="U53" s="12"/>
      <c r="V53" s="11" t="s">
        <v>82</v>
      </c>
      <c r="W53" s="12"/>
      <c r="X53" s="44"/>
    </row>
    <row r="54" spans="1:34" x14ac:dyDescent="0.2">
      <c r="A54" s="3" t="s">
        <v>13</v>
      </c>
      <c r="B54" s="27" t="s">
        <v>81</v>
      </c>
      <c r="C54" s="6" t="s">
        <v>40</v>
      </c>
      <c r="D54" s="46">
        <f>COUNTIF(F54:W54,"*)")</f>
        <v>1</v>
      </c>
      <c r="E54" s="65">
        <f>SUM(G54+I54+K54+M54+O54+Q54+S54+U54+W54)</f>
        <v>4</v>
      </c>
      <c r="F54" s="11" t="s">
        <v>93</v>
      </c>
      <c r="G54" s="12"/>
      <c r="H54" s="11">
        <v>26</v>
      </c>
      <c r="I54" s="12">
        <v>1</v>
      </c>
      <c r="J54" s="11" t="s">
        <v>82</v>
      </c>
      <c r="K54" s="12"/>
      <c r="L54" s="111" t="s">
        <v>143</v>
      </c>
      <c r="M54" s="12">
        <v>1</v>
      </c>
      <c r="N54" s="11">
        <v>12</v>
      </c>
      <c r="O54" s="12">
        <v>1</v>
      </c>
      <c r="P54" s="11" t="s">
        <v>155</v>
      </c>
      <c r="Q54" s="12"/>
      <c r="R54" s="11" t="s">
        <v>155</v>
      </c>
      <c r="S54" s="12"/>
      <c r="T54" s="11" t="s">
        <v>82</v>
      </c>
      <c r="U54" s="12"/>
      <c r="V54" s="11">
        <v>7</v>
      </c>
      <c r="W54" s="12">
        <v>1</v>
      </c>
      <c r="X54" s="44"/>
      <c r="AC54" s="15">
        <v>5</v>
      </c>
      <c r="AD54" s="15">
        <v>6</v>
      </c>
      <c r="AE54" s="15">
        <v>8</v>
      </c>
      <c r="AF54" s="105">
        <f>AVERAGE(AC54:AE54)</f>
        <v>6.333333333333333</v>
      </c>
      <c r="AH54" s="15">
        <v>10</v>
      </c>
    </row>
    <row r="55" spans="1:34" x14ac:dyDescent="0.2">
      <c r="A55" s="3" t="s">
        <v>20</v>
      </c>
      <c r="B55" s="27" t="s">
        <v>87</v>
      </c>
      <c r="C55" s="6" t="s">
        <v>40</v>
      </c>
      <c r="D55" s="46">
        <f>COUNTIF(F55:W55,"*)")</f>
        <v>1</v>
      </c>
      <c r="E55" s="65">
        <f>SUM(G55+I55+K55+M55+O55+Q55+S55+U55+W55)</f>
        <v>3</v>
      </c>
      <c r="F55" s="11" t="s">
        <v>93</v>
      </c>
      <c r="G55" s="17"/>
      <c r="H55" s="11">
        <v>24</v>
      </c>
      <c r="I55" s="88">
        <v>1</v>
      </c>
      <c r="J55" s="11" t="s">
        <v>82</v>
      </c>
      <c r="K55" s="88"/>
      <c r="L55" s="111" t="s">
        <v>82</v>
      </c>
      <c r="M55" s="12"/>
      <c r="N55" s="11">
        <v>9</v>
      </c>
      <c r="O55" s="12">
        <v>1</v>
      </c>
      <c r="P55" s="11" t="s">
        <v>154</v>
      </c>
      <c r="Q55" s="12"/>
      <c r="R55" s="11" t="s">
        <v>154</v>
      </c>
      <c r="S55" s="12"/>
      <c r="T55" s="11" t="s">
        <v>82</v>
      </c>
      <c r="U55" s="12"/>
      <c r="V55" s="11">
        <v>5</v>
      </c>
      <c r="W55" s="12">
        <v>1</v>
      </c>
      <c r="X55" s="44"/>
    </row>
    <row r="56" spans="1:34" x14ac:dyDescent="0.2">
      <c r="A56" s="3"/>
      <c r="B56" s="7"/>
      <c r="C56" s="7"/>
      <c r="D56" s="45">
        <f>COUNTIF(F56:W56,"*)")</f>
        <v>0</v>
      </c>
      <c r="E56" s="34"/>
      <c r="F56" s="38"/>
      <c r="G56" s="39"/>
      <c r="H56" s="38"/>
      <c r="I56" s="39"/>
      <c r="J56" s="13"/>
      <c r="K56" s="14"/>
      <c r="L56" s="13"/>
      <c r="M56" s="14"/>
      <c r="N56" s="13"/>
      <c r="O56" s="14"/>
      <c r="P56" s="13"/>
      <c r="Q56" s="14"/>
      <c r="R56" s="13"/>
      <c r="S56" s="14"/>
      <c r="T56" s="13"/>
      <c r="U56" s="14"/>
      <c r="V56" s="13"/>
      <c r="W56" s="14"/>
      <c r="X56" s="45">
        <f>Z56+AA56</f>
        <v>0</v>
      </c>
    </row>
    <row r="57" spans="1:34" x14ac:dyDescent="0.2">
      <c r="A57" s="30"/>
      <c r="B57" s="30"/>
      <c r="C57" s="35" t="s">
        <v>19</v>
      </c>
      <c r="D57" s="46"/>
      <c r="E57" s="65">
        <f>SUM(E10:E56)</f>
        <v>481</v>
      </c>
      <c r="F57" s="21"/>
      <c r="G57" s="21">
        <f>SUM(G10:G56)</f>
        <v>17</v>
      </c>
      <c r="H57" s="21"/>
      <c r="I57" s="21">
        <f>SUM(I10:I56)</f>
        <v>99</v>
      </c>
      <c r="J57" s="21"/>
      <c r="K57" s="21">
        <f>SUM(K10:K56)</f>
        <v>76</v>
      </c>
      <c r="L57" s="21"/>
      <c r="M57" s="21">
        <f>SUM(M10:M56)</f>
        <v>56</v>
      </c>
      <c r="N57" s="21"/>
      <c r="O57" s="21">
        <f>SUM(O10:O56)</f>
        <v>48</v>
      </c>
      <c r="P57" s="21"/>
      <c r="Q57" s="21">
        <f>SUM(Q10:Q56)</f>
        <v>49</v>
      </c>
      <c r="R57" s="21"/>
      <c r="S57" s="21">
        <f>SUM(S10:S56)</f>
        <v>36</v>
      </c>
      <c r="T57" s="21"/>
      <c r="U57" s="21">
        <f>SUM(U10:U56)</f>
        <v>26</v>
      </c>
      <c r="V57" s="21"/>
      <c r="W57" s="21">
        <f>SUM(W10:W56)</f>
        <v>74</v>
      </c>
      <c r="X57" s="46"/>
    </row>
    <row r="58" spans="1:34" x14ac:dyDescent="0.2">
      <c r="A58" s="31"/>
      <c r="B58" s="32" t="s">
        <v>18</v>
      </c>
      <c r="C58" s="6"/>
      <c r="D58" s="69"/>
      <c r="E58" s="16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4"/>
    </row>
    <row r="59" spans="1:34" x14ac:dyDescent="0.2">
      <c r="A59" s="32"/>
      <c r="B59" s="29" t="s">
        <v>5</v>
      </c>
      <c r="C59" s="6" t="s">
        <v>41</v>
      </c>
      <c r="D59" s="44"/>
      <c r="E59" s="16">
        <f ca="1">G59+I59+K59+M59+O59+Q59+S59+U59+X59+W59</f>
        <v>161</v>
      </c>
      <c r="F59" s="22"/>
      <c r="G59" s="22">
        <f ca="1">SUMIF($C$10:$W$56,C59,$G$10:$G$56)</f>
        <v>16</v>
      </c>
      <c r="H59" s="22"/>
      <c r="I59" s="22">
        <f ca="1">SUMIF($C$10:$W$56,C59,$I$10:$I$56)</f>
        <v>38</v>
      </c>
      <c r="J59" s="22">
        <f ca="1">SUMIF($C$10:$W$56,E59,$I$10:$I$56)</f>
        <v>0</v>
      </c>
      <c r="K59" s="22">
        <f ca="1">SUMIF($C$10:$W$56,C59,$K$10:$K$56)</f>
        <v>19</v>
      </c>
      <c r="L59" s="22"/>
      <c r="M59" s="22">
        <f ca="1">SUMIF($C$10:$W$56,C59,$M$10:$M$56)</f>
        <v>9</v>
      </c>
      <c r="N59" s="22"/>
      <c r="O59" s="22">
        <f ca="1">SUMIF($C$10:$W$56,C59,$O$10:$O$56)</f>
        <v>17</v>
      </c>
      <c r="P59" s="22"/>
      <c r="Q59" s="22">
        <f ca="1">SUMIF($C$10:$W$56,C59,$Q$10:$Q$56)</f>
        <v>17</v>
      </c>
      <c r="R59" s="22"/>
      <c r="S59" s="22">
        <f ca="1">SUMIF($C$10:$W$56,C59,$S$10:$S$56)</f>
        <v>21</v>
      </c>
      <c r="T59" s="22"/>
      <c r="U59" s="22">
        <f ca="1">SUMIF($C$10:$W$56,C59,$U$10:$U$56)</f>
        <v>0</v>
      </c>
      <c r="V59" s="22"/>
      <c r="W59" s="22">
        <f ca="1">SUMIF($C$10:$W$56,C59,$W$10:$W$56)</f>
        <v>22</v>
      </c>
      <c r="X59" s="66">
        <f ca="1">SUMIF($C$10:$W$56,C59,$X$10:$X$56)</f>
        <v>2</v>
      </c>
      <c r="Z59" s="63">
        <f ca="1">E59/$E$70</f>
        <v>0.32723577235772355</v>
      </c>
    </row>
    <row r="60" spans="1:34" x14ac:dyDescent="0.2">
      <c r="A60" s="32"/>
      <c r="B60" s="29" t="s">
        <v>6</v>
      </c>
      <c r="C60" s="6" t="s">
        <v>40</v>
      </c>
      <c r="D60" s="46"/>
      <c r="E60" s="16">
        <f ca="1">G60+I60+K60+M60+O60+Q60+S60+U60+X60+W60</f>
        <v>139</v>
      </c>
      <c r="F60" s="22"/>
      <c r="G60" s="22">
        <f ca="1">SUMIF($C$10:$W$56,C60,$G$10:$G$56)</f>
        <v>0</v>
      </c>
      <c r="H60" s="22"/>
      <c r="I60" s="22">
        <f ca="1">SUMIF($C$10:$W$56,C60,$I$10:$I$56)</f>
        <v>26</v>
      </c>
      <c r="J60" s="22"/>
      <c r="K60" s="22">
        <f ca="1">SUMIF($C$10:$W$56,C60,$K$10:$K$56)</f>
        <v>24</v>
      </c>
      <c r="L60" s="22"/>
      <c r="M60" s="22">
        <f ca="1">SUMIF($C$10:$W$56,C60,$M$10:$M$56)</f>
        <v>19</v>
      </c>
      <c r="N60" s="22"/>
      <c r="O60" s="22">
        <f ca="1">SUMIF($C$10:$W$56,C60,$O$10:$O$56)</f>
        <v>16</v>
      </c>
      <c r="P60" s="22"/>
      <c r="Q60" s="22">
        <f ca="1">SUMIF($C$10:$W$56,C60,$Q$10:$Q$56)</f>
        <v>9</v>
      </c>
      <c r="R60" s="22"/>
      <c r="S60" s="22">
        <f ca="1">SUMIF($C$10:$W$56,C60,$S$10:$S$56)</f>
        <v>6</v>
      </c>
      <c r="T60" s="22"/>
      <c r="U60" s="22">
        <f ca="1">SUMIF($C$10:$W$56,C60,$U$10:$U$56)</f>
        <v>15</v>
      </c>
      <c r="V60" s="22"/>
      <c r="W60" s="22">
        <f ca="1">SUMIF($C$10:$W$56,C60,$W$10:$W$56)</f>
        <v>22</v>
      </c>
      <c r="X60" s="66">
        <f ca="1">SUMIF($C$10:$W$56,C60,$X$10:$X$56)</f>
        <v>2</v>
      </c>
      <c r="Z60" s="63">
        <f ca="1">E60/$E$70</f>
        <v>0.28252032520325204</v>
      </c>
    </row>
    <row r="61" spans="1:34" x14ac:dyDescent="0.2">
      <c r="A61" s="32"/>
      <c r="B61" s="29" t="s">
        <v>7</v>
      </c>
      <c r="C61" s="6" t="s">
        <v>43</v>
      </c>
      <c r="D61" s="44"/>
      <c r="E61" s="16">
        <f ca="1">G61+I61+K61+M61+O61+Q61+S61+U61+X61+W61</f>
        <v>78</v>
      </c>
      <c r="F61" s="22"/>
      <c r="G61" s="22">
        <f ca="1">SUMIF($C$10:$W$56,C61,$G$10:$G$56)</f>
        <v>0</v>
      </c>
      <c r="H61" s="22"/>
      <c r="I61" s="22">
        <f ca="1">SUMIF($C$10:$W$56,C61,$I$10:$I$56)</f>
        <v>12</v>
      </c>
      <c r="J61" s="22"/>
      <c r="K61" s="22">
        <f ca="1">SUMIF($C$10:$W$56,C61,$K$10:$K$56)</f>
        <v>10</v>
      </c>
      <c r="L61" s="22"/>
      <c r="M61" s="22">
        <f ca="1">SUMIF($C$10:$W$56,C61,$M$10:$M$56)</f>
        <v>14</v>
      </c>
      <c r="N61" s="22"/>
      <c r="O61" s="22">
        <f ca="1">SUMIF($C$10:$W$56,C61,$O$10:$O$56)</f>
        <v>4</v>
      </c>
      <c r="P61" s="22"/>
      <c r="Q61" s="22">
        <f ca="1">SUMIF($C$10:$W$56,C61,$Q$10:$Q$56)</f>
        <v>11</v>
      </c>
      <c r="R61" s="22"/>
      <c r="S61" s="22">
        <f ca="1">SUMIF($C$10:$W$56,C61,$S$10:$S$56)</f>
        <v>4</v>
      </c>
      <c r="T61" s="22"/>
      <c r="U61" s="22">
        <f ca="1">SUMIF($C$10:$W$56,C61,$U$10:$U$56)</f>
        <v>5</v>
      </c>
      <c r="V61" s="22"/>
      <c r="W61" s="22">
        <f ca="1">SUMIF($C$10:$W$56,C61,$W$10:$W$56)</f>
        <v>13</v>
      </c>
      <c r="X61" s="66">
        <f ca="1">SUMIF($C$10:$W$56,C61,$X$10:$X$56)</f>
        <v>5</v>
      </c>
      <c r="Z61" s="63">
        <f ca="1">E61/$E$70</f>
        <v>0.15853658536585366</v>
      </c>
    </row>
    <row r="62" spans="1:34" x14ac:dyDescent="0.2">
      <c r="A62" s="32"/>
      <c r="B62" s="29" t="s">
        <v>8</v>
      </c>
      <c r="C62" s="6" t="s">
        <v>44</v>
      </c>
      <c r="D62" s="44"/>
      <c r="E62" s="16">
        <f ca="1">G62+I62+K62+M62+O62+Q62+S62+U62+X62+W62</f>
        <v>42</v>
      </c>
      <c r="F62" s="23"/>
      <c r="G62" s="22">
        <f ca="1">SUMIF($C$10:$W$56,C62,$G$10:$G$56)</f>
        <v>0</v>
      </c>
      <c r="H62" s="22"/>
      <c r="I62" s="22">
        <f ca="1">SUMIF($C$10:$W$56,C62,$I$10:$I$56)</f>
        <v>8</v>
      </c>
      <c r="J62" s="22"/>
      <c r="K62" s="22">
        <f ca="1">SUMIF($C$10:$W$56,C62,$K$10:$K$56)</f>
        <v>4</v>
      </c>
      <c r="L62" s="22"/>
      <c r="M62" s="22">
        <f ca="1">SUMIF($C$10:$W$56,C62,$M$10:$M$56)</f>
        <v>8</v>
      </c>
      <c r="N62" s="22"/>
      <c r="O62" s="22">
        <f ca="1">SUMIF($C$10:$W$56,C62,$O$10:$O$56)</f>
        <v>0</v>
      </c>
      <c r="P62" s="22"/>
      <c r="Q62" s="22">
        <f ca="1">SUMIF($C$10:$W$56,C62,$Q$10:$Q$56)</f>
        <v>4</v>
      </c>
      <c r="R62" s="22"/>
      <c r="S62" s="22">
        <f ca="1">SUMIF($C$10:$W$56,C62,$S$10:$S$56)</f>
        <v>4</v>
      </c>
      <c r="T62" s="22"/>
      <c r="U62" s="22">
        <f ca="1">SUMIF($C$10:$W$56,C62,$U$10:$U$56)</f>
        <v>6</v>
      </c>
      <c r="V62" s="22"/>
      <c r="W62" s="22">
        <f ca="1">SUMIF($C$10:$W$56,C62,$W$10:$W$56)</f>
        <v>6</v>
      </c>
      <c r="X62" s="66">
        <f ca="1">SUMIF($C$10:$W$56,C62,$X$10:$X$56)</f>
        <v>2</v>
      </c>
      <c r="Z62" s="63">
        <f ca="1">E62/$E$70</f>
        <v>8.5365853658536592E-2</v>
      </c>
    </row>
    <row r="63" spans="1:34" x14ac:dyDescent="0.2">
      <c r="A63" s="32"/>
      <c r="B63" s="29" t="s">
        <v>8</v>
      </c>
      <c r="C63" s="6" t="s">
        <v>88</v>
      </c>
      <c r="D63" s="44"/>
      <c r="E63" s="16">
        <f ca="1">G63+I63+K63+M63+O63+Q63+S63+U63+X63+W63</f>
        <v>38</v>
      </c>
      <c r="F63" s="23"/>
      <c r="G63" s="22">
        <f ca="1">SUMIF($C$10:$W$56,C63,$G$10:$G$56)</f>
        <v>1</v>
      </c>
      <c r="H63" s="22"/>
      <c r="I63" s="22">
        <f ca="1">SUMIF($C$10:$W$56,C63,$I$10:$I$56)</f>
        <v>15</v>
      </c>
      <c r="J63" s="22"/>
      <c r="K63" s="22">
        <f ca="1">SUMIF($C$10:$W$56,C63,$K$10:$K$56)</f>
        <v>1</v>
      </c>
      <c r="L63" s="22"/>
      <c r="M63" s="22">
        <f ca="1">SUMIF($C$10:$W$56,C63,$M$10:$M$56)</f>
        <v>5</v>
      </c>
      <c r="N63" s="22"/>
      <c r="O63" s="22">
        <f ca="1">SUMIF($C$10:$W$56,C63,$O$10:$O$56)</f>
        <v>11</v>
      </c>
      <c r="P63" s="22"/>
      <c r="Q63" s="22">
        <f ca="1">SUMIF($C$10:$W$56,C63,$Q$10:$Q$56)</f>
        <v>3</v>
      </c>
      <c r="R63" s="22"/>
      <c r="S63" s="22">
        <f ca="1">SUMIF($C$10:$W$56,C63,$S$10:$S$56)</f>
        <v>0</v>
      </c>
      <c r="T63" s="22"/>
      <c r="U63" s="22">
        <f ca="1">SUMIF($C$10:$W$56,C63,$U$10:$U$56)</f>
        <v>0</v>
      </c>
      <c r="V63" s="22"/>
      <c r="W63" s="22">
        <f ca="1">SUMIF($C$10:$W$56,C63,$W$10:$W$56)</f>
        <v>2</v>
      </c>
      <c r="X63" s="66">
        <f ca="1">SUMIF($C$10:$W$56,C63,$X$10:$X$56)</f>
        <v>0</v>
      </c>
      <c r="Z63" s="63">
        <f ca="1">E63/$E$70</f>
        <v>7.7235772357723581E-2</v>
      </c>
    </row>
    <row r="64" spans="1:34" x14ac:dyDescent="0.2">
      <c r="A64" s="32"/>
      <c r="B64" s="29" t="s">
        <v>10</v>
      </c>
      <c r="C64" s="6" t="s">
        <v>151</v>
      </c>
      <c r="D64" s="44"/>
      <c r="E64" s="16">
        <f ca="1">G64+I64+K64+M64+O64+Q64+S64+U64+X64+W64</f>
        <v>12</v>
      </c>
      <c r="F64" s="22"/>
      <c r="G64" s="22">
        <f ca="1">SUMIF($C$10:$W$56,C64,$G$10:$G$56)</f>
        <v>0</v>
      </c>
      <c r="H64" s="22"/>
      <c r="I64" s="22">
        <f ca="1">SUMIF($C$10:$W$56,C64,$I$10:$I$56)</f>
        <v>0</v>
      </c>
      <c r="J64" s="22"/>
      <c r="K64" s="22">
        <f ca="1">SUMIF($C$10:$W$56,C64,$K$10:$K$56)</f>
        <v>6</v>
      </c>
      <c r="L64" s="22"/>
      <c r="M64" s="22">
        <f ca="1">SUMIF($C$10:$W$56,C64,$M$10:$M$56)</f>
        <v>0</v>
      </c>
      <c r="N64" s="22"/>
      <c r="O64" s="22">
        <f ca="1">SUMIF($C$10:$W$56,C64,$O$10:$O$56)</f>
        <v>0</v>
      </c>
      <c r="P64" s="22"/>
      <c r="Q64" s="22">
        <f ca="1">SUMIF($C$10:$W$56,C64,$Q$10:$Q$56)</f>
        <v>0</v>
      </c>
      <c r="R64" s="22"/>
      <c r="S64" s="22">
        <f ca="1">SUMIF($C$10:$W$56,C64,$S$10:$S$56)</f>
        <v>0</v>
      </c>
      <c r="T64" s="22"/>
      <c r="U64" s="22">
        <f ca="1">SUMIF($C$10:$W$56,C64,$U$10:$U$56)</f>
        <v>0</v>
      </c>
      <c r="V64" s="22"/>
      <c r="W64" s="22">
        <f ca="1">SUMIF($C$10:$W$56,C64,$W$10:$W$56)</f>
        <v>6</v>
      </c>
      <c r="X64" s="66">
        <f ca="1">SUMIF($C$10:$W$56,C64,$X$10:$X$56)</f>
        <v>0</v>
      </c>
      <c r="Z64" s="63">
        <f ca="1">E64/$E$70</f>
        <v>2.4390243902439025E-2</v>
      </c>
    </row>
    <row r="65" spans="1:26" x14ac:dyDescent="0.2">
      <c r="A65" s="84"/>
      <c r="B65" s="29" t="s">
        <v>11</v>
      </c>
      <c r="C65" s="27" t="s">
        <v>148</v>
      </c>
      <c r="D65" s="69"/>
      <c r="E65" s="16">
        <f ca="1">G65+I65+K65+M65+O65+Q65+S65+U65+X65+W65</f>
        <v>11</v>
      </c>
      <c r="F65" s="85"/>
      <c r="G65" s="22">
        <f ca="1">SUMIF($C$10:$W$56,C65,$G$10:$G$56)</f>
        <v>0</v>
      </c>
      <c r="H65" s="85"/>
      <c r="I65" s="22">
        <f ca="1">SUMIF($C$10:$W$56,C65,$I$10:$I$56)</f>
        <v>0</v>
      </c>
      <c r="J65" s="85"/>
      <c r="K65" s="22">
        <f ca="1">SUMIF($C$10:$W$56,C65,$K$10:$K$56)</f>
        <v>6</v>
      </c>
      <c r="L65" s="85"/>
      <c r="M65" s="22">
        <f ca="1">SUMIF($C$10:$W$56,C65,$M$10:$M$56)</f>
        <v>0</v>
      </c>
      <c r="N65" s="85"/>
      <c r="O65" s="22">
        <f ca="1">SUMIF($C$10:$W$56,C65,$O$10:$O$56)</f>
        <v>0</v>
      </c>
      <c r="P65" s="85"/>
      <c r="Q65" s="22">
        <f ca="1">SUMIF($C$10:$W$56,C65,$Q$10:$Q$56)</f>
        <v>4</v>
      </c>
      <c r="R65" s="85"/>
      <c r="S65" s="22">
        <f ca="1">SUMIF($C$10:$W$56,C65,$S$10:$S$56)</f>
        <v>1</v>
      </c>
      <c r="T65" s="85"/>
      <c r="U65" s="22">
        <f ca="1">SUMIF($C$10:$W$56,C65,$U$10:$U$56)</f>
        <v>0</v>
      </c>
      <c r="V65" s="85"/>
      <c r="W65" s="22">
        <f ca="1">SUMIF($C$10:$W$56,C65,$W$10:$W$56)</f>
        <v>0</v>
      </c>
      <c r="X65" s="66">
        <f ca="1">SUMIF($C$10:$W$56,C65,$X$10:$X$56)</f>
        <v>0</v>
      </c>
      <c r="Z65" s="63">
        <f ca="1">E65/$E$70</f>
        <v>2.2357723577235773E-2</v>
      </c>
    </row>
    <row r="66" spans="1:26" x14ac:dyDescent="0.2">
      <c r="A66" s="84"/>
      <c r="B66" s="29" t="s">
        <v>12</v>
      </c>
      <c r="C66" s="27" t="s">
        <v>146</v>
      </c>
      <c r="D66" s="69"/>
      <c r="E66" s="16">
        <f ca="1">G66+I66+K66+M66+O66+Q66+S66+U66+X66+W66</f>
        <v>8</v>
      </c>
      <c r="F66" s="85"/>
      <c r="G66" s="22">
        <f ca="1">SUMIF($C$10:$W$56,C66,$G$10:$G$56)</f>
        <v>0</v>
      </c>
      <c r="H66" s="85"/>
      <c r="I66" s="22">
        <f ca="1">SUMIF($C$10:$W$56,C66,$I$10:$I$56)</f>
        <v>0</v>
      </c>
      <c r="J66" s="85"/>
      <c r="K66" s="22">
        <f ca="1">SUMIF($C$10:$W$56,C66,$K$10:$K$56)</f>
        <v>4</v>
      </c>
      <c r="L66" s="85"/>
      <c r="M66" s="22">
        <f ca="1">SUMIF($C$10:$W$56,C66,$M$10:$M$56)</f>
        <v>0</v>
      </c>
      <c r="N66" s="85"/>
      <c r="O66" s="22">
        <f ca="1">SUMIF($C$10:$W$56,C66,$O$10:$O$56)</f>
        <v>0</v>
      </c>
      <c r="P66" s="85"/>
      <c r="Q66" s="22">
        <f ca="1">SUMIF($C$10:$W$56,C66,$Q$10:$Q$56)</f>
        <v>1</v>
      </c>
      <c r="R66" s="85"/>
      <c r="S66" s="22">
        <f ca="1">SUMIF($C$10:$W$56,C66,$S$10:$S$56)</f>
        <v>0</v>
      </c>
      <c r="T66" s="85"/>
      <c r="U66" s="22">
        <f ca="1">SUMIF($C$10:$W$56,C66,$U$10:$U$56)</f>
        <v>0</v>
      </c>
      <c r="V66" s="85"/>
      <c r="W66" s="22">
        <f ca="1">SUMIF($C$10:$W$56,C66,$W$10:$W$56)</f>
        <v>3</v>
      </c>
      <c r="X66" s="66">
        <f ca="1">SUMIF($C$10:$W$56,C66,$X$10:$X$56)</f>
        <v>0</v>
      </c>
      <c r="Z66" s="63">
        <f ca="1">E66/$E$70</f>
        <v>1.6260162601626018E-2</v>
      </c>
    </row>
    <row r="67" spans="1:26" x14ac:dyDescent="0.2">
      <c r="A67" s="84"/>
      <c r="B67" s="29" t="s">
        <v>13</v>
      </c>
      <c r="C67" s="27" t="s">
        <v>42</v>
      </c>
      <c r="D67" s="69"/>
      <c r="E67" s="16">
        <f ca="1">G67+I67+K67+M67+O67+Q67+S67+U67+X67+W67</f>
        <v>3</v>
      </c>
      <c r="F67" s="85"/>
      <c r="G67" s="22">
        <f ca="1">SUMIF($C$10:$W$56,C67,$G$10:$G$56)</f>
        <v>0</v>
      </c>
      <c r="H67" s="85"/>
      <c r="I67" s="22">
        <f ca="1">SUMIF($C$10:$W$56,C67,$I$10:$I$56)</f>
        <v>0</v>
      </c>
      <c r="J67" s="85"/>
      <c r="K67" s="22">
        <f ca="1">SUMIF($C$10:$W$56,C67,$K$10:$K$56)</f>
        <v>2</v>
      </c>
      <c r="L67" s="85"/>
      <c r="M67" s="22">
        <f ca="1">SUMIF($C$10:$W$56,C67,$M$10:$M$56)</f>
        <v>1</v>
      </c>
      <c r="N67" s="85"/>
      <c r="O67" s="22">
        <f ca="1">SUMIF($C$10:$W$56,C67,$O$10:$O$56)</f>
        <v>0</v>
      </c>
      <c r="P67" s="85"/>
      <c r="Q67" s="22">
        <f ca="1">SUMIF($C$10:$W$56,C67,$Q$10:$Q$56)</f>
        <v>0</v>
      </c>
      <c r="R67" s="85"/>
      <c r="S67" s="22">
        <f ca="1">SUMIF($C$10:$W$56,C67,$S$10:$S$56)</f>
        <v>0</v>
      </c>
      <c r="T67" s="85"/>
      <c r="U67" s="22">
        <f ca="1">SUMIF($C$10:$W$56,C67,$U$10:$U$56)</f>
        <v>0</v>
      </c>
      <c r="V67" s="85"/>
      <c r="W67" s="22">
        <f ca="1">SUMIF($C$10:$W$56,C67,$W$10:$W$56)</f>
        <v>0</v>
      </c>
      <c r="X67" s="66">
        <f ca="1">SUMIF($C$10:$W$56,C67,$X$10:$X$56)</f>
        <v>0</v>
      </c>
      <c r="Z67" s="63">
        <f ca="1">E67/$E$70</f>
        <v>6.0975609756097563E-3</v>
      </c>
    </row>
    <row r="68" spans="1:26" x14ac:dyDescent="0.2">
      <c r="A68" s="84"/>
      <c r="B68" s="29"/>
      <c r="C68" s="27"/>
      <c r="D68" s="69"/>
      <c r="E68" s="16"/>
      <c r="F68" s="85"/>
      <c r="G68" s="22"/>
      <c r="H68" s="85"/>
      <c r="I68" s="22"/>
      <c r="J68" s="85"/>
      <c r="K68" s="22">
        <f ca="1">SUMIF($C$10:$W$56,C68,$K$10:$K$56)</f>
        <v>0</v>
      </c>
      <c r="L68" s="85"/>
      <c r="M68" s="22"/>
      <c r="N68" s="85"/>
      <c r="O68" s="22"/>
      <c r="P68" s="85"/>
      <c r="Q68" s="22"/>
      <c r="R68" s="85"/>
      <c r="S68" s="22"/>
      <c r="T68" s="85"/>
      <c r="U68" s="22">
        <f ca="1">SUMIF($C$10:$W$56,C68,$U$10:$U$56)</f>
        <v>0</v>
      </c>
      <c r="V68" s="85"/>
      <c r="W68" s="22"/>
      <c r="X68" s="66">
        <f t="shared" ref="X60:X68" ca="1" si="3">SUMIF($C$10:$W$56,C68,$X$10:$X$56)</f>
        <v>0</v>
      </c>
      <c r="Z68" s="63">
        <f t="shared" ref="Z59:Z69" ca="1" si="4">E68/$E$70</f>
        <v>0</v>
      </c>
    </row>
    <row r="69" spans="1:26" x14ac:dyDescent="0.2">
      <c r="A69" s="74"/>
      <c r="B69" s="67"/>
      <c r="C69" s="7"/>
      <c r="D69" s="45"/>
      <c r="E69" s="3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4"/>
      <c r="X69" s="34">
        <f ca="1">SUMIF($C$10:$W$56,C69,$X$10:$X$56)</f>
        <v>0</v>
      </c>
      <c r="Z69" s="63">
        <f t="shared" ca="1" si="4"/>
        <v>0</v>
      </c>
    </row>
    <row r="70" spans="1:26" x14ac:dyDescent="0.2">
      <c r="A70" s="33"/>
      <c r="B70" s="33"/>
      <c r="C70" s="36"/>
      <c r="D70" s="47"/>
      <c r="E70" s="73">
        <f ca="1">SUM(E59:E69)</f>
        <v>492</v>
      </c>
      <c r="F70" s="26"/>
      <c r="G70" s="25">
        <f ca="1">SUM(G59:G69)</f>
        <v>17</v>
      </c>
      <c r="H70" s="25"/>
      <c r="I70" s="25">
        <f ca="1">SUM(I59:I69)</f>
        <v>99</v>
      </c>
      <c r="J70" s="25"/>
      <c r="K70" s="25">
        <f ca="1">SUM(K59:K69)</f>
        <v>76</v>
      </c>
      <c r="L70" s="25"/>
      <c r="M70" s="25">
        <f ca="1">SUM(M59:M69)</f>
        <v>56</v>
      </c>
      <c r="N70" s="25"/>
      <c r="O70" s="25">
        <f ca="1">SUM(O59:O69)</f>
        <v>48</v>
      </c>
      <c r="P70" s="25"/>
      <c r="Q70" s="25">
        <f ca="1">SUM(Q59:Q69)</f>
        <v>49</v>
      </c>
      <c r="R70" s="25"/>
      <c r="S70" s="25">
        <f ca="1">SUM(S59:S69)</f>
        <v>36</v>
      </c>
      <c r="T70" s="25"/>
      <c r="U70" s="25">
        <f ca="1">SUM(U59:U69)</f>
        <v>26</v>
      </c>
      <c r="V70" s="25"/>
      <c r="W70" s="25">
        <f ca="1">SUM(W59:W69)</f>
        <v>74</v>
      </c>
      <c r="X70" s="47">
        <f ca="1">SUM(X59:X69)</f>
        <v>11</v>
      </c>
      <c r="Z70" s="64">
        <f ca="1">SUM(Z59:Z69)</f>
        <v>1</v>
      </c>
    </row>
  </sheetData>
  <sortState ref="C59:Z67">
    <sortCondition descending="1" ref="E59:E67"/>
  </sortState>
  <mergeCells count="78">
    <mergeCell ref="T8:U8"/>
    <mergeCell ref="V8:W8"/>
    <mergeCell ref="T7:U7"/>
    <mergeCell ref="V7:W7"/>
    <mergeCell ref="P7:Q7"/>
    <mergeCell ref="R7:S7"/>
    <mergeCell ref="V6:W6"/>
    <mergeCell ref="AC6:AD6"/>
    <mergeCell ref="N7:O7"/>
    <mergeCell ref="P8:Q8"/>
    <mergeCell ref="R8:S8"/>
    <mergeCell ref="F8:G8"/>
    <mergeCell ref="H8:I8"/>
    <mergeCell ref="J8:K8"/>
    <mergeCell ref="L8:M8"/>
    <mergeCell ref="N8:O8"/>
    <mergeCell ref="P6:Q6"/>
    <mergeCell ref="R6:S6"/>
    <mergeCell ref="T6:U6"/>
    <mergeCell ref="P5:Q5"/>
    <mergeCell ref="R5:S5"/>
    <mergeCell ref="T5:U5"/>
    <mergeCell ref="V5:W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F4:G4"/>
    <mergeCell ref="H4:I4"/>
    <mergeCell ref="J4:K4"/>
    <mergeCell ref="L4:M4"/>
    <mergeCell ref="N4:O4"/>
    <mergeCell ref="P4:Q4"/>
    <mergeCell ref="P3:Q3"/>
    <mergeCell ref="AC4:AD4"/>
    <mergeCell ref="R3:S3"/>
    <mergeCell ref="T3:U3"/>
    <mergeCell ref="V3:W3"/>
    <mergeCell ref="T2:U2"/>
    <mergeCell ref="V2:W2"/>
    <mergeCell ref="R4:S4"/>
    <mergeCell ref="T4:U4"/>
    <mergeCell ref="V4:W4"/>
    <mergeCell ref="V1:W1"/>
    <mergeCell ref="AC1:AD1"/>
    <mergeCell ref="T1:U1"/>
    <mergeCell ref="AC2:AD2"/>
    <mergeCell ref="A2:A8"/>
    <mergeCell ref="B2:C8"/>
    <mergeCell ref="F2:G2"/>
    <mergeCell ref="H2:I2"/>
    <mergeCell ref="J2:K2"/>
    <mergeCell ref="L2:M2"/>
    <mergeCell ref="P1:Q1"/>
    <mergeCell ref="R1:S1"/>
    <mergeCell ref="P2:Q2"/>
    <mergeCell ref="R2:S2"/>
    <mergeCell ref="F3:G3"/>
    <mergeCell ref="H3:I3"/>
    <mergeCell ref="J3:K3"/>
    <mergeCell ref="L3:M3"/>
    <mergeCell ref="N2:O2"/>
    <mergeCell ref="N3:O3"/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  <rowBreaks count="4" manualBreakCount="4">
    <brk id="21" max="16383" man="1"/>
    <brk id="32" max="16383" man="1"/>
    <brk id="44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21"/>
  <sheetViews>
    <sheetView showZeros="0" tabSelected="1" topLeftCell="A4" zoomScale="90" zoomScaleNormal="90" workbookViewId="0">
      <selection activeCell="G25" sqref="G25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38" customWidth="1"/>
    <col min="4" max="4" width="2.7109375" style="70" customWidth="1"/>
    <col min="5" max="5" width="4.7109375" style="15" customWidth="1"/>
    <col min="6" max="23" width="3.85546875" style="15" customWidth="1"/>
    <col min="24" max="24" width="3" style="48" customWidth="1"/>
    <col min="25" max="25" width="0" style="49" hidden="1" customWidth="1"/>
    <col min="26" max="26" width="7.28515625" style="48" customWidth="1"/>
  </cols>
  <sheetData>
    <row r="1" spans="1:24" ht="104.25" customHeight="1" x14ac:dyDescent="0.2">
      <c r="A1" s="8"/>
      <c r="B1" s="1" t="s">
        <v>0</v>
      </c>
      <c r="C1" s="1" t="s">
        <v>1</v>
      </c>
      <c r="D1" s="100" t="s">
        <v>21</v>
      </c>
      <c r="E1" s="75"/>
      <c r="F1" s="126" t="s">
        <v>105</v>
      </c>
      <c r="G1" s="127"/>
      <c r="H1" s="126" t="s">
        <v>106</v>
      </c>
      <c r="I1" s="127"/>
      <c r="J1" s="126" t="s">
        <v>107</v>
      </c>
      <c r="K1" s="127"/>
      <c r="L1" s="128" t="s">
        <v>108</v>
      </c>
      <c r="M1" s="129"/>
      <c r="N1" s="128" t="s">
        <v>109</v>
      </c>
      <c r="O1" s="129"/>
      <c r="P1" s="126" t="s">
        <v>110</v>
      </c>
      <c r="Q1" s="127"/>
      <c r="R1" s="126" t="s">
        <v>111</v>
      </c>
      <c r="S1" s="127"/>
      <c r="T1" s="126" t="s">
        <v>112</v>
      </c>
      <c r="U1" s="127"/>
      <c r="V1" s="126" t="s">
        <v>113</v>
      </c>
      <c r="W1" s="127"/>
      <c r="X1" s="106" t="s">
        <v>22</v>
      </c>
    </row>
    <row r="2" spans="1:24" ht="12.95" customHeight="1" x14ac:dyDescent="0.2">
      <c r="A2" s="146"/>
      <c r="B2" s="147" t="s">
        <v>39</v>
      </c>
      <c r="C2" s="148"/>
      <c r="D2" s="101"/>
      <c r="E2" s="4">
        <v>13</v>
      </c>
      <c r="F2" s="153"/>
      <c r="G2" s="154"/>
      <c r="H2" s="155"/>
      <c r="I2" s="156"/>
      <c r="J2" s="139">
        <v>5.4</v>
      </c>
      <c r="K2" s="138"/>
      <c r="L2" s="136" t="s">
        <v>78</v>
      </c>
      <c r="M2" s="135"/>
      <c r="N2" s="142"/>
      <c r="O2" s="143"/>
      <c r="P2" s="137">
        <v>12</v>
      </c>
      <c r="Q2" s="138"/>
      <c r="R2" s="139">
        <v>11</v>
      </c>
      <c r="S2" s="138"/>
      <c r="T2" s="142"/>
      <c r="U2" s="143"/>
      <c r="V2" s="158">
        <v>4.0999999999999996</v>
      </c>
      <c r="W2" s="133"/>
      <c r="X2" s="107"/>
    </row>
    <row r="3" spans="1:24" ht="12.95" customHeight="1" x14ac:dyDescent="0.2">
      <c r="A3" s="146"/>
      <c r="B3" s="147"/>
      <c r="C3" s="148"/>
      <c r="D3" s="101"/>
      <c r="E3" s="96" t="s">
        <v>71</v>
      </c>
      <c r="F3" s="130"/>
      <c r="G3" s="131"/>
      <c r="H3" s="130"/>
      <c r="I3" s="131"/>
      <c r="J3" s="140">
        <v>5.4</v>
      </c>
      <c r="K3" s="141"/>
      <c r="L3" s="136" t="s">
        <v>78</v>
      </c>
      <c r="M3" s="135"/>
      <c r="N3" s="142"/>
      <c r="O3" s="143"/>
      <c r="P3" s="157">
        <v>12</v>
      </c>
      <c r="Q3" s="141"/>
      <c r="R3" s="140">
        <v>11</v>
      </c>
      <c r="S3" s="141"/>
      <c r="T3" s="142"/>
      <c r="U3" s="143"/>
      <c r="V3" s="158">
        <v>4.0999999999999996</v>
      </c>
      <c r="W3" s="133"/>
      <c r="X3" s="107"/>
    </row>
    <row r="4" spans="1:24" ht="12.95" customHeight="1" x14ac:dyDescent="0.2">
      <c r="A4" s="146"/>
      <c r="B4" s="149"/>
      <c r="C4" s="150"/>
      <c r="D4" s="101"/>
      <c r="E4" s="5">
        <v>15</v>
      </c>
      <c r="F4" s="130"/>
      <c r="G4" s="131"/>
      <c r="H4" s="132">
        <v>35.200000000000003</v>
      </c>
      <c r="I4" s="133"/>
      <c r="J4" s="134">
        <v>9.6</v>
      </c>
      <c r="K4" s="135"/>
      <c r="L4" s="136" t="s">
        <v>77</v>
      </c>
      <c r="M4" s="135"/>
      <c r="N4" s="142"/>
      <c r="O4" s="143"/>
      <c r="P4" s="136">
        <v>42</v>
      </c>
      <c r="Q4" s="135"/>
      <c r="R4" s="134">
        <v>44</v>
      </c>
      <c r="S4" s="135"/>
      <c r="T4" s="142"/>
      <c r="U4" s="143"/>
      <c r="V4" s="158">
        <v>4.0999999999999996</v>
      </c>
      <c r="W4" s="133"/>
      <c r="X4" s="107"/>
    </row>
    <row r="5" spans="1:24" ht="12.95" customHeight="1" x14ac:dyDescent="0.2">
      <c r="A5" s="146"/>
      <c r="B5" s="149"/>
      <c r="C5" s="150"/>
      <c r="D5" s="101"/>
      <c r="E5" s="5" t="s">
        <v>72</v>
      </c>
      <c r="F5" s="130"/>
      <c r="G5" s="131"/>
      <c r="H5" s="132">
        <v>35.200000000000003</v>
      </c>
      <c r="I5" s="133"/>
      <c r="J5" s="134">
        <v>9.6</v>
      </c>
      <c r="K5" s="135"/>
      <c r="L5" s="136" t="s">
        <v>77</v>
      </c>
      <c r="M5" s="135"/>
      <c r="N5" s="142"/>
      <c r="O5" s="143"/>
      <c r="P5" s="136">
        <v>42</v>
      </c>
      <c r="Q5" s="135"/>
      <c r="R5" s="134">
        <v>44</v>
      </c>
      <c r="S5" s="135"/>
      <c r="T5" s="142"/>
      <c r="U5" s="143"/>
      <c r="V5" s="158">
        <v>4.0999999999999996</v>
      </c>
      <c r="W5" s="133"/>
      <c r="X5" s="107"/>
    </row>
    <row r="6" spans="1:24" ht="12.95" customHeight="1" x14ac:dyDescent="0.2">
      <c r="A6" s="146"/>
      <c r="B6" s="149"/>
      <c r="C6" s="150"/>
      <c r="D6" s="101"/>
      <c r="E6" s="5">
        <v>17</v>
      </c>
      <c r="F6" s="130"/>
      <c r="G6" s="131"/>
      <c r="H6" s="132">
        <v>70.400000000000006</v>
      </c>
      <c r="I6" s="133"/>
      <c r="J6" s="134">
        <v>14.4</v>
      </c>
      <c r="K6" s="135"/>
      <c r="L6" s="136" t="s">
        <v>76</v>
      </c>
      <c r="M6" s="135"/>
      <c r="N6" s="136">
        <v>12.6</v>
      </c>
      <c r="O6" s="135"/>
      <c r="P6" s="136">
        <v>63</v>
      </c>
      <c r="Q6" s="135"/>
      <c r="R6" s="136">
        <v>66</v>
      </c>
      <c r="S6" s="135"/>
      <c r="T6" s="136">
        <v>22.5</v>
      </c>
      <c r="U6" s="135"/>
      <c r="V6" s="158">
        <v>7.6</v>
      </c>
      <c r="W6" s="133"/>
      <c r="X6" s="107"/>
    </row>
    <row r="7" spans="1:24" ht="12.95" customHeight="1" x14ac:dyDescent="0.2">
      <c r="A7" s="146"/>
      <c r="B7" s="151"/>
      <c r="C7" s="152"/>
      <c r="D7" s="101"/>
      <c r="E7" s="97" t="s">
        <v>73</v>
      </c>
      <c r="F7" s="130"/>
      <c r="G7" s="131"/>
      <c r="H7" s="132">
        <v>70.400000000000006</v>
      </c>
      <c r="I7" s="133"/>
      <c r="J7" s="134">
        <v>14.4</v>
      </c>
      <c r="K7" s="135"/>
      <c r="L7" s="136" t="s">
        <v>75</v>
      </c>
      <c r="M7" s="135"/>
      <c r="N7" s="136">
        <v>12.6</v>
      </c>
      <c r="O7" s="135"/>
      <c r="P7" s="136">
        <v>63</v>
      </c>
      <c r="Q7" s="135"/>
      <c r="R7" s="136">
        <v>66</v>
      </c>
      <c r="S7" s="135"/>
      <c r="T7" s="136">
        <v>22.5</v>
      </c>
      <c r="U7" s="135"/>
      <c r="V7" s="158">
        <v>7.6</v>
      </c>
      <c r="W7" s="133"/>
      <c r="X7" s="107"/>
    </row>
    <row r="8" spans="1:24" ht="12.95" customHeight="1" x14ac:dyDescent="0.2">
      <c r="A8" s="146"/>
      <c r="B8" s="151"/>
      <c r="C8" s="152"/>
      <c r="D8" s="101"/>
      <c r="E8" s="76" t="s">
        <v>2</v>
      </c>
      <c r="F8" s="161">
        <v>86.4</v>
      </c>
      <c r="G8" s="162"/>
      <c r="H8" s="161">
        <v>105.6</v>
      </c>
      <c r="I8" s="162"/>
      <c r="J8" s="163"/>
      <c r="K8" s="164"/>
      <c r="L8" s="159" t="s">
        <v>74</v>
      </c>
      <c r="M8" s="160"/>
      <c r="N8" s="159">
        <v>12.6</v>
      </c>
      <c r="O8" s="160"/>
      <c r="P8" s="159">
        <v>105</v>
      </c>
      <c r="Q8" s="160"/>
      <c r="R8" s="159">
        <v>111</v>
      </c>
      <c r="S8" s="160"/>
      <c r="T8" s="142"/>
      <c r="U8" s="143"/>
      <c r="V8" s="165">
        <v>7.6</v>
      </c>
      <c r="W8" s="162"/>
      <c r="X8" s="107"/>
    </row>
    <row r="9" spans="1:24" ht="34.700000000000003" customHeight="1" x14ac:dyDescent="0.25">
      <c r="A9" s="2"/>
      <c r="B9" s="9" t="s">
        <v>14</v>
      </c>
      <c r="C9" s="83"/>
      <c r="D9" s="102"/>
      <c r="E9" s="72"/>
      <c r="F9" s="116" t="s">
        <v>3</v>
      </c>
      <c r="G9" s="117" t="s">
        <v>4</v>
      </c>
      <c r="H9" s="116" t="s">
        <v>3</v>
      </c>
      <c r="I9" s="117" t="s">
        <v>4</v>
      </c>
      <c r="J9" s="116" t="s">
        <v>3</v>
      </c>
      <c r="K9" s="117" t="s">
        <v>4</v>
      </c>
      <c r="L9" s="116" t="s">
        <v>3</v>
      </c>
      <c r="M9" s="117" t="s">
        <v>4</v>
      </c>
      <c r="N9" s="116" t="s">
        <v>3</v>
      </c>
      <c r="O9" s="117" t="s">
        <v>4</v>
      </c>
      <c r="P9" s="116" t="s">
        <v>3</v>
      </c>
      <c r="Q9" s="117" t="s">
        <v>4</v>
      </c>
      <c r="R9" s="116" t="s">
        <v>3</v>
      </c>
      <c r="S9" s="117" t="s">
        <v>4</v>
      </c>
      <c r="T9" s="116" t="s">
        <v>3</v>
      </c>
      <c r="U9" s="117" t="s">
        <v>4</v>
      </c>
      <c r="V9" s="116" t="s">
        <v>3</v>
      </c>
      <c r="W9" s="117" t="s">
        <v>4</v>
      </c>
      <c r="X9" s="108"/>
    </row>
    <row r="10" spans="1:24" x14ac:dyDescent="0.2">
      <c r="A10" s="3" t="s">
        <v>5</v>
      </c>
      <c r="B10" s="6" t="s">
        <v>127</v>
      </c>
      <c r="C10" s="6" t="s">
        <v>43</v>
      </c>
      <c r="D10" s="59">
        <v>1</v>
      </c>
      <c r="E10" s="65">
        <v>20</v>
      </c>
      <c r="F10" s="58" t="s">
        <v>82</v>
      </c>
      <c r="G10" s="40"/>
      <c r="H10" s="58" t="s">
        <v>82</v>
      </c>
      <c r="I10" s="40"/>
      <c r="J10" s="58" t="s">
        <v>158</v>
      </c>
      <c r="K10" s="40"/>
      <c r="L10" s="124" t="s">
        <v>131</v>
      </c>
      <c r="M10" s="40">
        <v>5</v>
      </c>
      <c r="N10" s="58" t="s">
        <v>82</v>
      </c>
      <c r="O10" s="40"/>
      <c r="P10" s="58">
        <v>2</v>
      </c>
      <c r="Q10" s="40">
        <v>8</v>
      </c>
      <c r="R10" s="58">
        <v>3</v>
      </c>
      <c r="S10" s="40">
        <v>3</v>
      </c>
      <c r="T10" s="58" t="s">
        <v>82</v>
      </c>
      <c r="U10" s="40"/>
      <c r="V10" s="58">
        <v>2</v>
      </c>
      <c r="W10" s="40">
        <v>4</v>
      </c>
      <c r="X10" s="59">
        <v>3</v>
      </c>
    </row>
    <row r="11" spans="1:24" x14ac:dyDescent="0.2">
      <c r="A11" s="3" t="s">
        <v>6</v>
      </c>
      <c r="B11" s="6" t="s">
        <v>126</v>
      </c>
      <c r="C11" s="6" t="s">
        <v>40</v>
      </c>
      <c r="D11" s="44">
        <v>1</v>
      </c>
      <c r="E11" s="65">
        <v>19</v>
      </c>
      <c r="F11" s="11" t="s">
        <v>82</v>
      </c>
      <c r="G11" s="12"/>
      <c r="H11" s="11" t="s">
        <v>82</v>
      </c>
      <c r="I11" s="12"/>
      <c r="J11" s="11">
        <v>4</v>
      </c>
      <c r="K11" s="12">
        <v>2</v>
      </c>
      <c r="L11" s="111" t="s">
        <v>130</v>
      </c>
      <c r="M11" s="12">
        <v>8</v>
      </c>
      <c r="N11" s="10" t="s">
        <v>82</v>
      </c>
      <c r="O11" s="12"/>
      <c r="P11" s="10">
        <v>6</v>
      </c>
      <c r="Q11" s="12">
        <v>3</v>
      </c>
      <c r="R11" s="10" t="s">
        <v>157</v>
      </c>
      <c r="S11" s="12"/>
      <c r="T11" s="11" t="s">
        <v>82</v>
      </c>
      <c r="U11" s="12"/>
      <c r="V11" s="11">
        <v>1</v>
      </c>
      <c r="W11" s="12">
        <v>6</v>
      </c>
      <c r="X11" s="44">
        <v>1</v>
      </c>
    </row>
    <row r="12" spans="1:24" x14ac:dyDescent="0.2">
      <c r="A12" s="3" t="s">
        <v>7</v>
      </c>
      <c r="B12" s="6" t="s">
        <v>147</v>
      </c>
      <c r="C12" s="27" t="s">
        <v>148</v>
      </c>
      <c r="D12" s="44">
        <v>1</v>
      </c>
      <c r="E12" s="65">
        <v>11</v>
      </c>
      <c r="F12" s="11" t="s">
        <v>82</v>
      </c>
      <c r="G12" s="12"/>
      <c r="H12" s="11" t="s">
        <v>82</v>
      </c>
      <c r="I12" s="12"/>
      <c r="J12" s="11">
        <v>1</v>
      </c>
      <c r="K12" s="12">
        <v>6</v>
      </c>
      <c r="L12" s="103" t="s">
        <v>124</v>
      </c>
      <c r="M12" s="12"/>
      <c r="N12" s="11" t="s">
        <v>82</v>
      </c>
      <c r="O12" s="12"/>
      <c r="P12" s="10">
        <v>5</v>
      </c>
      <c r="Q12" s="12">
        <v>4</v>
      </c>
      <c r="R12" s="10">
        <v>8</v>
      </c>
      <c r="S12" s="12">
        <v>1</v>
      </c>
      <c r="T12" s="11" t="s">
        <v>82</v>
      </c>
      <c r="U12" s="12"/>
      <c r="V12" s="11" t="s">
        <v>82</v>
      </c>
      <c r="W12" s="12"/>
      <c r="X12" s="44"/>
    </row>
    <row r="13" spans="1:24" x14ac:dyDescent="0.2">
      <c r="A13" s="3" t="s">
        <v>8</v>
      </c>
      <c r="B13" s="37" t="s">
        <v>149</v>
      </c>
      <c r="C13" s="6" t="s">
        <v>40</v>
      </c>
      <c r="D13" s="44">
        <v>1</v>
      </c>
      <c r="E13" s="65">
        <v>4</v>
      </c>
      <c r="F13" s="19" t="s">
        <v>82</v>
      </c>
      <c r="G13" s="28"/>
      <c r="H13" s="19" t="s">
        <v>82</v>
      </c>
      <c r="I13" s="28"/>
      <c r="J13" s="19">
        <v>2</v>
      </c>
      <c r="K13" s="28">
        <v>4</v>
      </c>
      <c r="L13" s="19" t="s">
        <v>124</v>
      </c>
      <c r="M13" s="28"/>
      <c r="N13" s="19" t="s">
        <v>82</v>
      </c>
      <c r="O13" s="28"/>
      <c r="P13" s="10" t="s">
        <v>82</v>
      </c>
      <c r="Q13" s="28"/>
      <c r="R13" s="10" t="s">
        <v>82</v>
      </c>
      <c r="S13" s="28"/>
      <c r="T13" s="19" t="s">
        <v>82</v>
      </c>
      <c r="U13" s="28"/>
      <c r="V13" s="19" t="s">
        <v>82</v>
      </c>
      <c r="W13" s="28"/>
      <c r="X13" s="69"/>
    </row>
    <row r="14" spans="1:24" x14ac:dyDescent="0.2">
      <c r="A14" s="3" t="s">
        <v>9</v>
      </c>
      <c r="B14" s="37" t="s">
        <v>156</v>
      </c>
      <c r="C14" s="27" t="s">
        <v>146</v>
      </c>
      <c r="D14" s="44">
        <v>1</v>
      </c>
      <c r="E14" s="65">
        <v>2</v>
      </c>
      <c r="F14" s="11" t="s">
        <v>82</v>
      </c>
      <c r="G14" s="12"/>
      <c r="H14" s="19" t="s">
        <v>82</v>
      </c>
      <c r="I14" s="28"/>
      <c r="J14" s="19" t="s">
        <v>124</v>
      </c>
      <c r="K14" s="28"/>
      <c r="L14" s="19" t="s">
        <v>82</v>
      </c>
      <c r="M14" s="28"/>
      <c r="N14" s="19" t="s">
        <v>82</v>
      </c>
      <c r="O14" s="28"/>
      <c r="P14" s="87" t="s">
        <v>82</v>
      </c>
      <c r="Q14" s="28"/>
      <c r="R14" s="87" t="s">
        <v>82</v>
      </c>
      <c r="S14" s="28"/>
      <c r="T14" s="19" t="s">
        <v>82</v>
      </c>
      <c r="U14" s="28"/>
      <c r="V14" s="19">
        <v>4</v>
      </c>
      <c r="W14" s="28">
        <v>2</v>
      </c>
      <c r="X14" s="69"/>
    </row>
    <row r="15" spans="1:24" x14ac:dyDescent="0.2">
      <c r="A15" s="3"/>
      <c r="B15" s="7"/>
      <c r="C15" s="7"/>
      <c r="D15" s="47">
        <v>0</v>
      </c>
      <c r="E15" s="73"/>
      <c r="F15" s="109"/>
      <c r="G15" s="110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45">
        <v>0</v>
      </c>
    </row>
    <row r="16" spans="1:24" ht="29.25" x14ac:dyDescent="0.25">
      <c r="A16" s="2"/>
      <c r="B16" s="9" t="s">
        <v>68</v>
      </c>
      <c r="C16" s="83"/>
      <c r="D16" s="50">
        <v>0</v>
      </c>
      <c r="E16" s="18"/>
      <c r="F16" s="116" t="s">
        <v>3</v>
      </c>
      <c r="G16" s="117" t="s">
        <v>4</v>
      </c>
      <c r="H16" s="116" t="s">
        <v>3</v>
      </c>
      <c r="I16" s="117" t="s">
        <v>4</v>
      </c>
      <c r="J16" s="116" t="s">
        <v>3</v>
      </c>
      <c r="K16" s="117" t="s">
        <v>4</v>
      </c>
      <c r="L16" s="116" t="s">
        <v>3</v>
      </c>
      <c r="M16" s="117" t="s">
        <v>4</v>
      </c>
      <c r="N16" s="116" t="s">
        <v>3</v>
      </c>
      <c r="O16" s="117" t="s">
        <v>4</v>
      </c>
      <c r="P16" s="116" t="s">
        <v>3</v>
      </c>
      <c r="Q16" s="117" t="s">
        <v>4</v>
      </c>
      <c r="R16" s="116" t="s">
        <v>3</v>
      </c>
      <c r="S16" s="117" t="s">
        <v>4</v>
      </c>
      <c r="T16" s="116" t="s">
        <v>3</v>
      </c>
      <c r="U16" s="117" t="s">
        <v>4</v>
      </c>
      <c r="V16" s="116" t="s">
        <v>3</v>
      </c>
      <c r="W16" s="117" t="s">
        <v>4</v>
      </c>
      <c r="X16" s="50">
        <v>0</v>
      </c>
    </row>
    <row r="17" spans="1:24" x14ac:dyDescent="0.2">
      <c r="A17" s="3" t="s">
        <v>5</v>
      </c>
      <c r="B17" s="6" t="s">
        <v>125</v>
      </c>
      <c r="C17" s="6" t="s">
        <v>41</v>
      </c>
      <c r="D17" s="59">
        <v>1</v>
      </c>
      <c r="E17" s="65">
        <v>12</v>
      </c>
      <c r="F17" s="58" t="s">
        <v>82</v>
      </c>
      <c r="G17" s="40"/>
      <c r="H17" s="58" t="s">
        <v>82</v>
      </c>
      <c r="I17" s="40"/>
      <c r="J17" s="58">
        <v>1</v>
      </c>
      <c r="K17" s="40">
        <v>6</v>
      </c>
      <c r="L17" s="124" t="s">
        <v>132</v>
      </c>
      <c r="M17" s="40">
        <v>1</v>
      </c>
      <c r="N17" s="58" t="s">
        <v>82</v>
      </c>
      <c r="O17" s="40"/>
      <c r="P17" s="58" t="s">
        <v>160</v>
      </c>
      <c r="Q17" s="40"/>
      <c r="R17" s="58">
        <v>6</v>
      </c>
      <c r="S17" s="40">
        <v>1</v>
      </c>
      <c r="T17" s="58" t="s">
        <v>82</v>
      </c>
      <c r="U17" s="40"/>
      <c r="V17" s="58">
        <v>2</v>
      </c>
      <c r="W17" s="40">
        <v>4</v>
      </c>
      <c r="X17" s="59">
        <v>1</v>
      </c>
    </row>
    <row r="18" spans="1:24" x14ac:dyDescent="0.2">
      <c r="A18" s="3" t="s">
        <v>6</v>
      </c>
      <c r="B18" s="6" t="s">
        <v>144</v>
      </c>
      <c r="C18" s="27" t="s">
        <v>146</v>
      </c>
      <c r="D18" s="46">
        <v>1</v>
      </c>
      <c r="E18" s="65">
        <v>6</v>
      </c>
      <c r="F18" s="10" t="s">
        <v>82</v>
      </c>
      <c r="G18" s="71"/>
      <c r="H18" s="10" t="s">
        <v>82</v>
      </c>
      <c r="I18" s="71"/>
      <c r="J18" s="10">
        <v>2</v>
      </c>
      <c r="K18" s="71">
        <v>4</v>
      </c>
      <c r="L18" s="111" t="s">
        <v>124</v>
      </c>
      <c r="M18" s="71"/>
      <c r="N18" s="10" t="s">
        <v>82</v>
      </c>
      <c r="O18" s="71"/>
      <c r="P18" s="10">
        <v>10</v>
      </c>
      <c r="Q18" s="71">
        <v>1</v>
      </c>
      <c r="R18" s="10" t="s">
        <v>154</v>
      </c>
      <c r="S18" s="71"/>
      <c r="T18" s="10" t="s">
        <v>82</v>
      </c>
      <c r="U18" s="71"/>
      <c r="V18" s="10">
        <v>5</v>
      </c>
      <c r="W18" s="71">
        <v>1</v>
      </c>
      <c r="X18" s="46"/>
    </row>
    <row r="19" spans="1:24" x14ac:dyDescent="0.2">
      <c r="A19" s="3" t="s">
        <v>7</v>
      </c>
      <c r="B19" s="6" t="s">
        <v>145</v>
      </c>
      <c r="C19" s="6" t="s">
        <v>41</v>
      </c>
      <c r="D19" s="46">
        <v>1</v>
      </c>
      <c r="E19" s="65">
        <v>6</v>
      </c>
      <c r="F19" s="11" t="s">
        <v>82</v>
      </c>
      <c r="G19" s="12"/>
      <c r="H19" s="11" t="s">
        <v>82</v>
      </c>
      <c r="I19" s="12"/>
      <c r="J19" s="11">
        <v>3</v>
      </c>
      <c r="K19" s="12">
        <v>3</v>
      </c>
      <c r="L19" s="103" t="s">
        <v>124</v>
      </c>
      <c r="M19" s="12"/>
      <c r="N19" s="10" t="s">
        <v>82</v>
      </c>
      <c r="O19" s="12"/>
      <c r="P19" s="10">
        <v>9</v>
      </c>
      <c r="Q19" s="12">
        <v>1</v>
      </c>
      <c r="R19" s="10">
        <v>7</v>
      </c>
      <c r="S19" s="12">
        <v>1</v>
      </c>
      <c r="T19" s="11" t="s">
        <v>82</v>
      </c>
      <c r="U19" s="12"/>
      <c r="V19" s="11">
        <v>6</v>
      </c>
      <c r="W19" s="12">
        <v>1</v>
      </c>
      <c r="X19" s="44"/>
    </row>
    <row r="20" spans="1:24" x14ac:dyDescent="0.2">
      <c r="A20" s="3" t="s">
        <v>8</v>
      </c>
      <c r="B20" s="27" t="s">
        <v>159</v>
      </c>
      <c r="C20" s="27" t="s">
        <v>43</v>
      </c>
      <c r="D20" s="46">
        <v>1</v>
      </c>
      <c r="E20" s="65">
        <v>3</v>
      </c>
      <c r="F20" s="19" t="s">
        <v>82</v>
      </c>
      <c r="G20" s="28"/>
      <c r="H20" s="19" t="s">
        <v>82</v>
      </c>
      <c r="I20" s="28"/>
      <c r="J20" s="19" t="s">
        <v>124</v>
      </c>
      <c r="K20" s="28"/>
      <c r="L20" s="103" t="s">
        <v>82</v>
      </c>
      <c r="M20" s="28"/>
      <c r="N20" s="87" t="s">
        <v>82</v>
      </c>
      <c r="O20" s="28"/>
      <c r="P20" s="87" t="s">
        <v>82</v>
      </c>
      <c r="Q20" s="28"/>
      <c r="R20" s="87" t="s">
        <v>82</v>
      </c>
      <c r="S20" s="28"/>
      <c r="T20" s="19" t="s">
        <v>82</v>
      </c>
      <c r="U20" s="28"/>
      <c r="V20" s="19">
        <v>3</v>
      </c>
      <c r="W20" s="28">
        <v>3</v>
      </c>
      <c r="X20" s="69"/>
    </row>
    <row r="21" spans="1:24" x14ac:dyDescent="0.2">
      <c r="A21" s="3"/>
      <c r="B21" s="68"/>
      <c r="C21" s="7"/>
      <c r="D21" s="47">
        <v>0</v>
      </c>
      <c r="E21" s="73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45"/>
    </row>
  </sheetData>
  <mergeCells count="74">
    <mergeCell ref="V7:W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V4:W4"/>
    <mergeCell ref="F5:G5"/>
    <mergeCell ref="H5:I5"/>
    <mergeCell ref="J5:K5"/>
    <mergeCell ref="L5:M5"/>
    <mergeCell ref="N5:O5"/>
    <mergeCell ref="P5:Q5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N2:O2"/>
    <mergeCell ref="P2:Q2"/>
    <mergeCell ref="R2:S2"/>
    <mergeCell ref="T2:U2"/>
    <mergeCell ref="V2:W2"/>
    <mergeCell ref="R1:S1"/>
    <mergeCell ref="T1:U1"/>
    <mergeCell ref="V1:W1"/>
    <mergeCell ref="A2:A8"/>
    <mergeCell ref="B2:C8"/>
    <mergeCell ref="F2:G2"/>
    <mergeCell ref="H2:I2"/>
    <mergeCell ref="J2:K2"/>
    <mergeCell ref="L2:M2"/>
    <mergeCell ref="F3:G3"/>
    <mergeCell ref="H3:I3"/>
    <mergeCell ref="J3:K3"/>
    <mergeCell ref="L3:M3"/>
    <mergeCell ref="F1:G1"/>
    <mergeCell ref="H1:I1"/>
    <mergeCell ref="J1:K1"/>
    <mergeCell ref="L1:M1"/>
    <mergeCell ref="N1:O1"/>
    <mergeCell ref="P1:Q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19"/>
  <sheetViews>
    <sheetView showZeros="0" zoomScale="90" zoomScaleNormal="90" workbookViewId="0">
      <pane ySplit="8" topLeftCell="A18" activePane="bottomLeft" state="frozen"/>
      <selection pane="bottomLeft" activeCell="S22" sqref="S22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38" customWidth="1"/>
    <col min="4" max="4" width="2.7109375" style="70" customWidth="1"/>
    <col min="5" max="5" width="4.7109375" style="15" customWidth="1"/>
    <col min="6" max="23" width="3.85546875" style="15" customWidth="1"/>
    <col min="24" max="24" width="3" style="48" customWidth="1"/>
    <col min="25" max="25" width="0" style="49" hidden="1" customWidth="1"/>
    <col min="26" max="26" width="7.28515625" style="48" customWidth="1"/>
  </cols>
  <sheetData>
    <row r="1" spans="1:24" ht="104.25" customHeight="1" x14ac:dyDescent="0.2">
      <c r="A1" s="8"/>
      <c r="B1" s="1" t="s">
        <v>0</v>
      </c>
      <c r="C1" s="1" t="s">
        <v>1</v>
      </c>
      <c r="D1" s="100" t="s">
        <v>21</v>
      </c>
      <c r="E1" s="75"/>
      <c r="F1" s="126" t="s">
        <v>105</v>
      </c>
      <c r="G1" s="127"/>
      <c r="H1" s="126" t="s">
        <v>106</v>
      </c>
      <c r="I1" s="127"/>
      <c r="J1" s="126" t="s">
        <v>107</v>
      </c>
      <c r="K1" s="127"/>
      <c r="L1" s="128" t="s">
        <v>108</v>
      </c>
      <c r="M1" s="129"/>
      <c r="N1" s="128" t="s">
        <v>109</v>
      </c>
      <c r="O1" s="129"/>
      <c r="P1" s="126" t="s">
        <v>110</v>
      </c>
      <c r="Q1" s="127"/>
      <c r="R1" s="126" t="s">
        <v>111</v>
      </c>
      <c r="S1" s="127"/>
      <c r="T1" s="126" t="s">
        <v>112</v>
      </c>
      <c r="U1" s="127"/>
      <c r="V1" s="126" t="s">
        <v>113</v>
      </c>
      <c r="W1" s="127"/>
      <c r="X1" s="106" t="s">
        <v>22</v>
      </c>
    </row>
    <row r="2" spans="1:24" ht="12.95" customHeight="1" x14ac:dyDescent="0.2">
      <c r="A2" s="146"/>
      <c r="B2" s="147" t="s">
        <v>39</v>
      </c>
      <c r="C2" s="148"/>
      <c r="D2" s="101"/>
      <c r="E2" s="4">
        <v>13</v>
      </c>
      <c r="F2" s="153"/>
      <c r="G2" s="154"/>
      <c r="H2" s="155"/>
      <c r="I2" s="156"/>
      <c r="J2" s="139">
        <v>5.4</v>
      </c>
      <c r="K2" s="138"/>
      <c r="L2" s="136" t="s">
        <v>78</v>
      </c>
      <c r="M2" s="135"/>
      <c r="N2" s="142"/>
      <c r="O2" s="143"/>
      <c r="P2" s="137">
        <v>12</v>
      </c>
      <c r="Q2" s="138"/>
      <c r="R2" s="139">
        <v>11</v>
      </c>
      <c r="S2" s="138"/>
      <c r="T2" s="142"/>
      <c r="U2" s="143"/>
      <c r="V2" s="158">
        <v>4.0999999999999996</v>
      </c>
      <c r="W2" s="133"/>
      <c r="X2" s="107"/>
    </row>
    <row r="3" spans="1:24" ht="12.95" customHeight="1" x14ac:dyDescent="0.2">
      <c r="A3" s="146"/>
      <c r="B3" s="147"/>
      <c r="C3" s="148"/>
      <c r="D3" s="101"/>
      <c r="E3" s="96" t="s">
        <v>71</v>
      </c>
      <c r="F3" s="130"/>
      <c r="G3" s="131"/>
      <c r="H3" s="130"/>
      <c r="I3" s="131"/>
      <c r="J3" s="140">
        <v>5.4</v>
      </c>
      <c r="K3" s="141"/>
      <c r="L3" s="136" t="s">
        <v>78</v>
      </c>
      <c r="M3" s="135"/>
      <c r="N3" s="142"/>
      <c r="O3" s="143"/>
      <c r="P3" s="157">
        <v>12</v>
      </c>
      <c r="Q3" s="141"/>
      <c r="R3" s="140">
        <v>11</v>
      </c>
      <c r="S3" s="141"/>
      <c r="T3" s="142"/>
      <c r="U3" s="143"/>
      <c r="V3" s="158">
        <v>4.0999999999999996</v>
      </c>
      <c r="W3" s="133"/>
      <c r="X3" s="107"/>
    </row>
    <row r="4" spans="1:24" ht="12.95" customHeight="1" x14ac:dyDescent="0.2">
      <c r="A4" s="146"/>
      <c r="B4" s="149"/>
      <c r="C4" s="150"/>
      <c r="D4" s="101"/>
      <c r="E4" s="5">
        <v>15</v>
      </c>
      <c r="F4" s="130"/>
      <c r="G4" s="131"/>
      <c r="H4" s="132">
        <v>35.200000000000003</v>
      </c>
      <c r="I4" s="133"/>
      <c r="J4" s="134">
        <v>9.6</v>
      </c>
      <c r="K4" s="135"/>
      <c r="L4" s="136" t="s">
        <v>77</v>
      </c>
      <c r="M4" s="135"/>
      <c r="N4" s="142"/>
      <c r="O4" s="143"/>
      <c r="P4" s="136">
        <v>42</v>
      </c>
      <c r="Q4" s="135"/>
      <c r="R4" s="134">
        <v>44</v>
      </c>
      <c r="S4" s="135"/>
      <c r="T4" s="142"/>
      <c r="U4" s="143"/>
      <c r="V4" s="158">
        <v>4.0999999999999996</v>
      </c>
      <c r="W4" s="133"/>
      <c r="X4" s="107"/>
    </row>
    <row r="5" spans="1:24" ht="12.95" customHeight="1" x14ac:dyDescent="0.2">
      <c r="A5" s="146"/>
      <c r="B5" s="149"/>
      <c r="C5" s="150"/>
      <c r="D5" s="101"/>
      <c r="E5" s="5" t="s">
        <v>72</v>
      </c>
      <c r="F5" s="130"/>
      <c r="G5" s="131"/>
      <c r="H5" s="132">
        <v>35.200000000000003</v>
      </c>
      <c r="I5" s="133"/>
      <c r="J5" s="134">
        <v>9.6</v>
      </c>
      <c r="K5" s="135"/>
      <c r="L5" s="136" t="s">
        <v>77</v>
      </c>
      <c r="M5" s="135"/>
      <c r="N5" s="142"/>
      <c r="O5" s="143"/>
      <c r="P5" s="136">
        <v>42</v>
      </c>
      <c r="Q5" s="135"/>
      <c r="R5" s="134">
        <v>44</v>
      </c>
      <c r="S5" s="135"/>
      <c r="T5" s="142"/>
      <c r="U5" s="143"/>
      <c r="V5" s="158">
        <v>4.0999999999999996</v>
      </c>
      <c r="W5" s="133"/>
      <c r="X5" s="107"/>
    </row>
    <row r="6" spans="1:24" ht="12.95" customHeight="1" x14ac:dyDescent="0.2">
      <c r="A6" s="146"/>
      <c r="B6" s="149"/>
      <c r="C6" s="150"/>
      <c r="D6" s="101"/>
      <c r="E6" s="5">
        <v>17</v>
      </c>
      <c r="F6" s="130"/>
      <c r="G6" s="131"/>
      <c r="H6" s="132">
        <v>70.400000000000006</v>
      </c>
      <c r="I6" s="133"/>
      <c r="J6" s="134">
        <v>14.4</v>
      </c>
      <c r="K6" s="135"/>
      <c r="L6" s="136" t="s">
        <v>76</v>
      </c>
      <c r="M6" s="135"/>
      <c r="N6" s="136">
        <v>12.6</v>
      </c>
      <c r="O6" s="135"/>
      <c r="P6" s="136">
        <v>63</v>
      </c>
      <c r="Q6" s="135"/>
      <c r="R6" s="136">
        <v>66</v>
      </c>
      <c r="S6" s="135"/>
      <c r="T6" s="136">
        <v>22.5</v>
      </c>
      <c r="U6" s="135"/>
      <c r="V6" s="158">
        <v>7.6</v>
      </c>
      <c r="W6" s="133"/>
      <c r="X6" s="107"/>
    </row>
    <row r="7" spans="1:24" ht="12.95" customHeight="1" x14ac:dyDescent="0.2">
      <c r="A7" s="146"/>
      <c r="B7" s="151"/>
      <c r="C7" s="152"/>
      <c r="D7" s="101"/>
      <c r="E7" s="97" t="s">
        <v>73</v>
      </c>
      <c r="F7" s="130"/>
      <c r="G7" s="131"/>
      <c r="H7" s="132">
        <v>70.400000000000006</v>
      </c>
      <c r="I7" s="133"/>
      <c r="J7" s="134">
        <v>14.4</v>
      </c>
      <c r="K7" s="135"/>
      <c r="L7" s="136" t="s">
        <v>75</v>
      </c>
      <c r="M7" s="135"/>
      <c r="N7" s="136">
        <v>12.6</v>
      </c>
      <c r="O7" s="135"/>
      <c r="P7" s="136">
        <v>63</v>
      </c>
      <c r="Q7" s="135"/>
      <c r="R7" s="136">
        <v>66</v>
      </c>
      <c r="S7" s="135"/>
      <c r="T7" s="136">
        <v>22.5</v>
      </c>
      <c r="U7" s="135"/>
      <c r="V7" s="158">
        <v>7.6</v>
      </c>
      <c r="W7" s="133"/>
      <c r="X7" s="107"/>
    </row>
    <row r="8" spans="1:24" ht="12.95" customHeight="1" x14ac:dyDescent="0.2">
      <c r="A8" s="146"/>
      <c r="B8" s="151"/>
      <c r="C8" s="152"/>
      <c r="D8" s="101"/>
      <c r="E8" s="76" t="s">
        <v>2</v>
      </c>
      <c r="F8" s="161">
        <v>86.4</v>
      </c>
      <c r="G8" s="162"/>
      <c r="H8" s="161">
        <v>105.6</v>
      </c>
      <c r="I8" s="162"/>
      <c r="J8" s="163"/>
      <c r="K8" s="164"/>
      <c r="L8" s="159" t="s">
        <v>74</v>
      </c>
      <c r="M8" s="160"/>
      <c r="N8" s="159">
        <v>12.6</v>
      </c>
      <c r="O8" s="160"/>
      <c r="P8" s="159">
        <v>105</v>
      </c>
      <c r="Q8" s="160"/>
      <c r="R8" s="159">
        <v>111</v>
      </c>
      <c r="S8" s="160"/>
      <c r="T8" s="142"/>
      <c r="U8" s="143"/>
      <c r="V8" s="165">
        <v>7.6</v>
      </c>
      <c r="W8" s="162"/>
      <c r="X8" s="107"/>
    </row>
    <row r="9" spans="1:24" ht="29.25" x14ac:dyDescent="0.25">
      <c r="A9" s="2"/>
      <c r="B9" s="9" t="s">
        <v>15</v>
      </c>
      <c r="C9" s="83"/>
      <c r="D9" s="50">
        <v>0</v>
      </c>
      <c r="E9" s="18"/>
      <c r="F9" s="116" t="s">
        <v>3</v>
      </c>
      <c r="G9" s="117" t="s">
        <v>4</v>
      </c>
      <c r="H9" s="116" t="s">
        <v>3</v>
      </c>
      <c r="I9" s="117" t="s">
        <v>4</v>
      </c>
      <c r="J9" s="116" t="s">
        <v>3</v>
      </c>
      <c r="K9" s="117" t="s">
        <v>4</v>
      </c>
      <c r="L9" s="116" t="s">
        <v>3</v>
      </c>
      <c r="M9" s="117" t="s">
        <v>4</v>
      </c>
      <c r="N9" s="116" t="s">
        <v>3</v>
      </c>
      <c r="O9" s="117" t="s">
        <v>4</v>
      </c>
      <c r="P9" s="116" t="s">
        <v>3</v>
      </c>
      <c r="Q9" s="117" t="s">
        <v>4</v>
      </c>
      <c r="R9" s="116" t="s">
        <v>3</v>
      </c>
      <c r="S9" s="117" t="s">
        <v>4</v>
      </c>
      <c r="T9" s="116" t="s">
        <v>3</v>
      </c>
      <c r="U9" s="117" t="s">
        <v>4</v>
      </c>
      <c r="V9" s="116" t="s">
        <v>3</v>
      </c>
      <c r="W9" s="117" t="s">
        <v>4</v>
      </c>
      <c r="X9" s="50">
        <v>0</v>
      </c>
    </row>
    <row r="10" spans="1:24" x14ac:dyDescent="0.2">
      <c r="A10" s="3" t="s">
        <v>5</v>
      </c>
      <c r="B10" s="6" t="s">
        <v>128</v>
      </c>
      <c r="C10" s="6" t="s">
        <v>41</v>
      </c>
      <c r="D10" s="59">
        <v>1</v>
      </c>
      <c r="E10" s="65">
        <v>24</v>
      </c>
      <c r="F10" s="58" t="s">
        <v>124</v>
      </c>
      <c r="G10" s="40"/>
      <c r="H10" s="125" t="s">
        <v>82</v>
      </c>
      <c r="I10" s="40"/>
      <c r="J10" s="58">
        <v>3</v>
      </c>
      <c r="K10" s="40">
        <v>3</v>
      </c>
      <c r="L10" s="124" t="s">
        <v>134</v>
      </c>
      <c r="M10" s="40">
        <v>1</v>
      </c>
      <c r="N10" s="58" t="s">
        <v>82</v>
      </c>
      <c r="O10" s="40"/>
      <c r="P10" s="58">
        <v>5</v>
      </c>
      <c r="Q10" s="40">
        <v>4</v>
      </c>
      <c r="R10" s="58">
        <v>1</v>
      </c>
      <c r="S10" s="40">
        <v>10</v>
      </c>
      <c r="T10" s="58" t="s">
        <v>82</v>
      </c>
      <c r="U10" s="40"/>
      <c r="V10" s="58">
        <v>1</v>
      </c>
      <c r="W10" s="40">
        <v>6</v>
      </c>
      <c r="X10" s="59"/>
    </row>
    <row r="11" spans="1:24" x14ac:dyDescent="0.2">
      <c r="A11" s="3" t="s">
        <v>6</v>
      </c>
      <c r="B11" s="6" t="s">
        <v>98</v>
      </c>
      <c r="C11" s="6" t="s">
        <v>43</v>
      </c>
      <c r="D11" s="46">
        <v>1</v>
      </c>
      <c r="E11" s="65">
        <v>18</v>
      </c>
      <c r="F11" s="10" t="s">
        <v>82</v>
      </c>
      <c r="G11" s="71"/>
      <c r="H11" s="10">
        <v>6</v>
      </c>
      <c r="I11" s="71">
        <v>7</v>
      </c>
      <c r="J11" s="99">
        <v>1</v>
      </c>
      <c r="K11" s="71">
        <v>6</v>
      </c>
      <c r="L11" s="111" t="s">
        <v>124</v>
      </c>
      <c r="M11" s="12"/>
      <c r="N11" s="11" t="s">
        <v>82</v>
      </c>
      <c r="O11" s="12"/>
      <c r="P11" s="11">
        <v>11</v>
      </c>
      <c r="Q11" s="12">
        <v>1</v>
      </c>
      <c r="R11" s="11">
        <v>8</v>
      </c>
      <c r="S11" s="12">
        <v>1</v>
      </c>
      <c r="T11" s="11" t="s">
        <v>82</v>
      </c>
      <c r="U11" s="12"/>
      <c r="V11" s="89">
        <v>3</v>
      </c>
      <c r="W11" s="71">
        <v>3</v>
      </c>
      <c r="X11" s="46"/>
    </row>
    <row r="12" spans="1:24" x14ac:dyDescent="0.2">
      <c r="A12" s="3" t="s">
        <v>7</v>
      </c>
      <c r="B12" s="6" t="s">
        <v>100</v>
      </c>
      <c r="C12" s="6" t="s">
        <v>41</v>
      </c>
      <c r="D12" s="46">
        <v>1</v>
      </c>
      <c r="E12" s="65">
        <v>8</v>
      </c>
      <c r="F12" s="11" t="s">
        <v>82</v>
      </c>
      <c r="G12" s="12"/>
      <c r="H12" s="120" t="s">
        <v>161</v>
      </c>
      <c r="I12" s="12"/>
      <c r="J12" s="11">
        <v>2</v>
      </c>
      <c r="K12" s="12">
        <v>4</v>
      </c>
      <c r="L12" s="111" t="s">
        <v>133</v>
      </c>
      <c r="M12" s="12">
        <v>1</v>
      </c>
      <c r="N12" s="11" t="s">
        <v>82</v>
      </c>
      <c r="O12" s="12"/>
      <c r="P12" s="11">
        <v>12</v>
      </c>
      <c r="Q12" s="12">
        <v>1</v>
      </c>
      <c r="R12" s="11">
        <v>12</v>
      </c>
      <c r="S12" s="12">
        <v>1</v>
      </c>
      <c r="T12" s="11" t="s">
        <v>82</v>
      </c>
      <c r="U12" s="12"/>
      <c r="V12" s="11">
        <v>5</v>
      </c>
      <c r="W12" s="12">
        <v>1</v>
      </c>
      <c r="X12" s="44">
        <v>1</v>
      </c>
    </row>
    <row r="13" spans="1:24" x14ac:dyDescent="0.2">
      <c r="A13" s="3" t="s">
        <v>8</v>
      </c>
      <c r="B13" s="27" t="s">
        <v>101</v>
      </c>
      <c r="C13" s="6" t="s">
        <v>40</v>
      </c>
      <c r="D13" s="44">
        <v>1</v>
      </c>
      <c r="E13" s="65">
        <v>5</v>
      </c>
      <c r="F13" s="11" t="s">
        <v>82</v>
      </c>
      <c r="G13" s="28"/>
      <c r="H13" s="120">
        <v>18</v>
      </c>
      <c r="I13" s="28">
        <v>1</v>
      </c>
      <c r="J13" s="19">
        <v>6</v>
      </c>
      <c r="K13" s="28">
        <v>1</v>
      </c>
      <c r="L13" s="111" t="s">
        <v>124</v>
      </c>
      <c r="M13" s="12"/>
      <c r="N13" s="11" t="s">
        <v>82</v>
      </c>
      <c r="O13" s="12"/>
      <c r="P13" s="11">
        <v>13</v>
      </c>
      <c r="Q13" s="12">
        <v>1</v>
      </c>
      <c r="R13" s="11">
        <v>13</v>
      </c>
      <c r="S13" s="12">
        <v>1</v>
      </c>
      <c r="T13" s="11" t="s">
        <v>82</v>
      </c>
      <c r="U13" s="12"/>
      <c r="V13" s="11">
        <v>6</v>
      </c>
      <c r="W13" s="28">
        <v>1</v>
      </c>
      <c r="X13" s="69"/>
    </row>
    <row r="14" spans="1:24" x14ac:dyDescent="0.2">
      <c r="A14" s="3" t="s">
        <v>9</v>
      </c>
      <c r="B14" s="27" t="s">
        <v>99</v>
      </c>
      <c r="C14" s="6" t="s">
        <v>88</v>
      </c>
      <c r="D14" s="44">
        <v>1</v>
      </c>
      <c r="E14" s="65">
        <v>4</v>
      </c>
      <c r="F14" s="11" t="s">
        <v>82</v>
      </c>
      <c r="G14" s="28"/>
      <c r="H14" s="120">
        <v>14</v>
      </c>
      <c r="I14" s="28">
        <v>1</v>
      </c>
      <c r="J14" s="19">
        <v>5</v>
      </c>
      <c r="K14" s="28">
        <v>1</v>
      </c>
      <c r="L14" s="111" t="s">
        <v>124</v>
      </c>
      <c r="M14" s="12"/>
      <c r="N14" s="11" t="s">
        <v>82</v>
      </c>
      <c r="O14" s="12"/>
      <c r="P14" s="11" t="s">
        <v>82</v>
      </c>
      <c r="Q14" s="12"/>
      <c r="R14" s="11" t="s">
        <v>154</v>
      </c>
      <c r="S14" s="12"/>
      <c r="T14" s="11" t="s">
        <v>82</v>
      </c>
      <c r="U14" s="12"/>
      <c r="V14" s="11">
        <v>4</v>
      </c>
      <c r="W14" s="28">
        <v>2</v>
      </c>
      <c r="X14" s="69"/>
    </row>
    <row r="15" spans="1:24" x14ac:dyDescent="0.2">
      <c r="A15" s="3" t="s">
        <v>10</v>
      </c>
      <c r="B15" s="27" t="s">
        <v>117</v>
      </c>
      <c r="C15" s="27" t="s">
        <v>42</v>
      </c>
      <c r="D15" s="44">
        <v>1</v>
      </c>
      <c r="E15" s="65">
        <v>3</v>
      </c>
      <c r="F15" s="11" t="s">
        <v>82</v>
      </c>
      <c r="G15" s="28"/>
      <c r="H15" s="120" t="s">
        <v>93</v>
      </c>
      <c r="I15" s="28"/>
      <c r="J15" s="112">
        <v>4</v>
      </c>
      <c r="K15" s="28">
        <v>2</v>
      </c>
      <c r="L15" s="111" t="s">
        <v>135</v>
      </c>
      <c r="M15" s="12">
        <v>1</v>
      </c>
      <c r="N15" s="11" t="s">
        <v>82</v>
      </c>
      <c r="O15" s="12"/>
      <c r="P15" s="11" t="s">
        <v>82</v>
      </c>
      <c r="Q15" s="12"/>
      <c r="R15" s="11" t="s">
        <v>154</v>
      </c>
      <c r="S15" s="12"/>
      <c r="T15" s="11" t="s">
        <v>82</v>
      </c>
      <c r="U15" s="12"/>
      <c r="V15" s="11" t="s">
        <v>82</v>
      </c>
      <c r="W15" s="28"/>
      <c r="X15" s="69"/>
    </row>
    <row r="16" spans="1:24" x14ac:dyDescent="0.2">
      <c r="A16" s="3"/>
      <c r="B16" s="68"/>
      <c r="C16" s="7"/>
      <c r="D16" s="47">
        <v>0</v>
      </c>
      <c r="E16" s="73"/>
      <c r="F16" s="109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45"/>
    </row>
    <row r="17" spans="1:24" ht="29.25" x14ac:dyDescent="0.25">
      <c r="A17" s="2"/>
      <c r="B17" s="9" t="s">
        <v>69</v>
      </c>
      <c r="C17" s="83"/>
      <c r="D17" s="50">
        <v>0</v>
      </c>
      <c r="E17" s="18"/>
      <c r="F17" s="116" t="s">
        <v>3</v>
      </c>
      <c r="G17" s="117" t="s">
        <v>4</v>
      </c>
      <c r="H17" s="116" t="s">
        <v>3</v>
      </c>
      <c r="I17" s="117" t="s">
        <v>4</v>
      </c>
      <c r="J17" s="116" t="s">
        <v>3</v>
      </c>
      <c r="K17" s="117" t="s">
        <v>4</v>
      </c>
      <c r="L17" s="116" t="s">
        <v>3</v>
      </c>
      <c r="M17" s="117" t="s">
        <v>4</v>
      </c>
      <c r="N17" s="116" t="s">
        <v>3</v>
      </c>
      <c r="O17" s="117" t="s">
        <v>4</v>
      </c>
      <c r="P17" s="116" t="s">
        <v>3</v>
      </c>
      <c r="Q17" s="117" t="s">
        <v>4</v>
      </c>
      <c r="R17" s="116" t="s">
        <v>3</v>
      </c>
      <c r="S17" s="117" t="s">
        <v>4</v>
      </c>
      <c r="T17" s="116" t="s">
        <v>3</v>
      </c>
      <c r="U17" s="117" t="s">
        <v>4</v>
      </c>
      <c r="V17" s="116" t="s">
        <v>3</v>
      </c>
      <c r="W17" s="117" t="s">
        <v>4</v>
      </c>
      <c r="X17" s="50">
        <v>0</v>
      </c>
    </row>
    <row r="18" spans="1:24" x14ac:dyDescent="0.2">
      <c r="A18" s="3" t="s">
        <v>5</v>
      </c>
      <c r="B18" s="20" t="s">
        <v>150</v>
      </c>
      <c r="C18" s="27" t="s">
        <v>151</v>
      </c>
      <c r="D18" s="59">
        <v>1</v>
      </c>
      <c r="E18" s="65">
        <v>12</v>
      </c>
      <c r="F18" s="58" t="s">
        <v>82</v>
      </c>
      <c r="G18" s="40"/>
      <c r="H18" s="58" t="s">
        <v>124</v>
      </c>
      <c r="I18" s="40"/>
      <c r="J18" s="89">
        <v>1</v>
      </c>
      <c r="K18" s="40">
        <v>6</v>
      </c>
      <c r="L18" s="104" t="s">
        <v>82</v>
      </c>
      <c r="M18" s="40"/>
      <c r="N18" s="58" t="s">
        <v>82</v>
      </c>
      <c r="O18" s="40"/>
      <c r="P18" s="115" t="s">
        <v>154</v>
      </c>
      <c r="Q18" s="40"/>
      <c r="R18" s="11" t="s">
        <v>154</v>
      </c>
      <c r="S18" s="40"/>
      <c r="T18" s="10" t="s">
        <v>82</v>
      </c>
      <c r="U18" s="40"/>
      <c r="V18" s="99">
        <v>1</v>
      </c>
      <c r="W18" s="40">
        <v>6</v>
      </c>
      <c r="X18" s="59"/>
    </row>
    <row r="19" spans="1:24" x14ac:dyDescent="0.2">
      <c r="A19" s="3"/>
      <c r="B19" s="68"/>
      <c r="C19" s="7"/>
      <c r="D19" s="47">
        <v>0</v>
      </c>
      <c r="E19" s="73">
        <v>0</v>
      </c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09"/>
      <c r="U19" s="14"/>
      <c r="V19" s="109"/>
      <c r="W19" s="14"/>
      <c r="X19" s="45"/>
    </row>
  </sheetData>
  <mergeCells count="74">
    <mergeCell ref="V7:W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V4:W4"/>
    <mergeCell ref="F5:G5"/>
    <mergeCell ref="H5:I5"/>
    <mergeCell ref="J5:K5"/>
    <mergeCell ref="L5:M5"/>
    <mergeCell ref="N5:O5"/>
    <mergeCell ref="P5:Q5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N2:O2"/>
    <mergeCell ref="P2:Q2"/>
    <mergeCell ref="R2:S2"/>
    <mergeCell ref="T2:U2"/>
    <mergeCell ref="V2:W2"/>
    <mergeCell ref="R1:S1"/>
    <mergeCell ref="T1:U1"/>
    <mergeCell ref="V1:W1"/>
    <mergeCell ref="A2:A8"/>
    <mergeCell ref="B2:C8"/>
    <mergeCell ref="F2:G2"/>
    <mergeCell ref="H2:I2"/>
    <mergeCell ref="J2:K2"/>
    <mergeCell ref="L2:M2"/>
    <mergeCell ref="F3:G3"/>
    <mergeCell ref="H3:I3"/>
    <mergeCell ref="J3:K3"/>
    <mergeCell ref="L3:M3"/>
    <mergeCell ref="F1:G1"/>
    <mergeCell ref="H1:I1"/>
    <mergeCell ref="J1:K1"/>
    <mergeCell ref="L1:M1"/>
    <mergeCell ref="N1:O1"/>
    <mergeCell ref="P1:Q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  <rowBreaks count="1" manualBreakCount="1">
    <brk id="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20"/>
  <sheetViews>
    <sheetView showZeros="0" zoomScale="90" zoomScaleNormal="90" workbookViewId="0">
      <pane ySplit="8" topLeftCell="A12" activePane="bottomLeft" state="frozen"/>
      <selection pane="bottomLeft" activeCell="AA18" sqref="AA18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38" customWidth="1"/>
    <col min="4" max="4" width="2.7109375" style="70" customWidth="1"/>
    <col min="5" max="5" width="4.7109375" style="15" customWidth="1"/>
    <col min="6" max="23" width="3.85546875" style="15" customWidth="1"/>
    <col min="24" max="24" width="3" style="48" customWidth="1"/>
    <col min="25" max="25" width="0" style="49" hidden="1" customWidth="1"/>
    <col min="26" max="26" width="7.28515625" style="48" customWidth="1"/>
  </cols>
  <sheetData>
    <row r="1" spans="1:24" ht="104.25" customHeight="1" x14ac:dyDescent="0.2">
      <c r="A1" s="8"/>
      <c r="B1" s="1" t="s">
        <v>0</v>
      </c>
      <c r="C1" s="1" t="s">
        <v>1</v>
      </c>
      <c r="D1" s="100" t="s">
        <v>21</v>
      </c>
      <c r="E1" s="75"/>
      <c r="F1" s="126" t="s">
        <v>105</v>
      </c>
      <c r="G1" s="127"/>
      <c r="H1" s="126" t="s">
        <v>106</v>
      </c>
      <c r="I1" s="127"/>
      <c r="J1" s="126" t="s">
        <v>107</v>
      </c>
      <c r="K1" s="127"/>
      <c r="L1" s="128" t="s">
        <v>108</v>
      </c>
      <c r="M1" s="129"/>
      <c r="N1" s="128" t="s">
        <v>109</v>
      </c>
      <c r="O1" s="129"/>
      <c r="P1" s="126" t="s">
        <v>110</v>
      </c>
      <c r="Q1" s="127"/>
      <c r="R1" s="126" t="s">
        <v>111</v>
      </c>
      <c r="S1" s="127"/>
      <c r="T1" s="126" t="s">
        <v>112</v>
      </c>
      <c r="U1" s="127"/>
      <c r="V1" s="126" t="s">
        <v>113</v>
      </c>
      <c r="W1" s="127"/>
      <c r="X1" s="106" t="s">
        <v>22</v>
      </c>
    </row>
    <row r="2" spans="1:24" ht="12.95" customHeight="1" x14ac:dyDescent="0.2">
      <c r="A2" s="146"/>
      <c r="B2" s="147" t="s">
        <v>39</v>
      </c>
      <c r="C2" s="148"/>
      <c r="D2" s="101"/>
      <c r="E2" s="4">
        <v>13</v>
      </c>
      <c r="F2" s="153"/>
      <c r="G2" s="154"/>
      <c r="H2" s="155"/>
      <c r="I2" s="156"/>
      <c r="J2" s="139">
        <v>5.4</v>
      </c>
      <c r="K2" s="138"/>
      <c r="L2" s="136" t="s">
        <v>78</v>
      </c>
      <c r="M2" s="135"/>
      <c r="N2" s="142"/>
      <c r="O2" s="143"/>
      <c r="P2" s="137">
        <v>12</v>
      </c>
      <c r="Q2" s="138"/>
      <c r="R2" s="139">
        <v>11</v>
      </c>
      <c r="S2" s="138"/>
      <c r="T2" s="142"/>
      <c r="U2" s="143"/>
      <c r="V2" s="158">
        <v>4.0999999999999996</v>
      </c>
      <c r="W2" s="133"/>
      <c r="X2" s="107"/>
    </row>
    <row r="3" spans="1:24" ht="12.95" customHeight="1" x14ac:dyDescent="0.2">
      <c r="A3" s="146"/>
      <c r="B3" s="147"/>
      <c r="C3" s="148"/>
      <c r="D3" s="101"/>
      <c r="E3" s="96" t="s">
        <v>71</v>
      </c>
      <c r="F3" s="130"/>
      <c r="G3" s="131"/>
      <c r="H3" s="130"/>
      <c r="I3" s="131"/>
      <c r="J3" s="140">
        <v>5.4</v>
      </c>
      <c r="K3" s="141"/>
      <c r="L3" s="136" t="s">
        <v>78</v>
      </c>
      <c r="M3" s="135"/>
      <c r="N3" s="142"/>
      <c r="O3" s="143"/>
      <c r="P3" s="157">
        <v>12</v>
      </c>
      <c r="Q3" s="141"/>
      <c r="R3" s="140">
        <v>11</v>
      </c>
      <c r="S3" s="141"/>
      <c r="T3" s="142"/>
      <c r="U3" s="143"/>
      <c r="V3" s="158">
        <v>4.0999999999999996</v>
      </c>
      <c r="W3" s="133"/>
      <c r="X3" s="107"/>
    </row>
    <row r="4" spans="1:24" ht="12.95" customHeight="1" x14ac:dyDescent="0.2">
      <c r="A4" s="146"/>
      <c r="B4" s="149"/>
      <c r="C4" s="150"/>
      <c r="D4" s="101"/>
      <c r="E4" s="5">
        <v>15</v>
      </c>
      <c r="F4" s="130"/>
      <c r="G4" s="131"/>
      <c r="H4" s="132">
        <v>35.200000000000003</v>
      </c>
      <c r="I4" s="133"/>
      <c r="J4" s="134">
        <v>9.6</v>
      </c>
      <c r="K4" s="135"/>
      <c r="L4" s="136" t="s">
        <v>77</v>
      </c>
      <c r="M4" s="135"/>
      <c r="N4" s="142"/>
      <c r="O4" s="143"/>
      <c r="P4" s="136">
        <v>42</v>
      </c>
      <c r="Q4" s="135"/>
      <c r="R4" s="134">
        <v>44</v>
      </c>
      <c r="S4" s="135"/>
      <c r="T4" s="142"/>
      <c r="U4" s="143"/>
      <c r="V4" s="158">
        <v>4.0999999999999996</v>
      </c>
      <c r="W4" s="133"/>
      <c r="X4" s="107"/>
    </row>
    <row r="5" spans="1:24" ht="12.95" customHeight="1" x14ac:dyDescent="0.2">
      <c r="A5" s="146"/>
      <c r="B5" s="149"/>
      <c r="C5" s="150"/>
      <c r="D5" s="101"/>
      <c r="E5" s="5" t="s">
        <v>72</v>
      </c>
      <c r="F5" s="130"/>
      <c r="G5" s="131"/>
      <c r="H5" s="132">
        <v>35.200000000000003</v>
      </c>
      <c r="I5" s="133"/>
      <c r="J5" s="134">
        <v>9.6</v>
      </c>
      <c r="K5" s="135"/>
      <c r="L5" s="136" t="s">
        <v>77</v>
      </c>
      <c r="M5" s="135"/>
      <c r="N5" s="142"/>
      <c r="O5" s="143"/>
      <c r="P5" s="136">
        <v>42</v>
      </c>
      <c r="Q5" s="135"/>
      <c r="R5" s="134">
        <v>44</v>
      </c>
      <c r="S5" s="135"/>
      <c r="T5" s="142"/>
      <c r="U5" s="143"/>
      <c r="V5" s="158">
        <v>4.0999999999999996</v>
      </c>
      <c r="W5" s="133"/>
      <c r="X5" s="107"/>
    </row>
    <row r="6" spans="1:24" ht="12.95" customHeight="1" x14ac:dyDescent="0.2">
      <c r="A6" s="146"/>
      <c r="B6" s="149"/>
      <c r="C6" s="150"/>
      <c r="D6" s="101"/>
      <c r="E6" s="5">
        <v>17</v>
      </c>
      <c r="F6" s="130"/>
      <c r="G6" s="131"/>
      <c r="H6" s="132">
        <v>70.400000000000006</v>
      </c>
      <c r="I6" s="133"/>
      <c r="J6" s="134">
        <v>14.4</v>
      </c>
      <c r="K6" s="135"/>
      <c r="L6" s="136" t="s">
        <v>76</v>
      </c>
      <c r="M6" s="135"/>
      <c r="N6" s="136">
        <v>12.6</v>
      </c>
      <c r="O6" s="135"/>
      <c r="P6" s="136">
        <v>63</v>
      </c>
      <c r="Q6" s="135"/>
      <c r="R6" s="136">
        <v>66</v>
      </c>
      <c r="S6" s="135"/>
      <c r="T6" s="136">
        <v>22.5</v>
      </c>
      <c r="U6" s="135"/>
      <c r="V6" s="158">
        <v>7.6</v>
      </c>
      <c r="W6" s="133"/>
      <c r="X6" s="107"/>
    </row>
    <row r="7" spans="1:24" ht="12.95" customHeight="1" x14ac:dyDescent="0.2">
      <c r="A7" s="146"/>
      <c r="B7" s="151"/>
      <c r="C7" s="152"/>
      <c r="D7" s="101"/>
      <c r="E7" s="97" t="s">
        <v>73</v>
      </c>
      <c r="F7" s="130"/>
      <c r="G7" s="131"/>
      <c r="H7" s="132">
        <v>70.400000000000006</v>
      </c>
      <c r="I7" s="133"/>
      <c r="J7" s="134">
        <v>14.4</v>
      </c>
      <c r="K7" s="135"/>
      <c r="L7" s="136" t="s">
        <v>75</v>
      </c>
      <c r="M7" s="135"/>
      <c r="N7" s="136">
        <v>12.6</v>
      </c>
      <c r="O7" s="135"/>
      <c r="P7" s="136">
        <v>63</v>
      </c>
      <c r="Q7" s="135"/>
      <c r="R7" s="136">
        <v>66</v>
      </c>
      <c r="S7" s="135"/>
      <c r="T7" s="136">
        <v>22.5</v>
      </c>
      <c r="U7" s="135"/>
      <c r="V7" s="158">
        <v>7.6</v>
      </c>
      <c r="W7" s="133"/>
      <c r="X7" s="107"/>
    </row>
    <row r="8" spans="1:24" ht="12.95" customHeight="1" x14ac:dyDescent="0.2">
      <c r="A8" s="146"/>
      <c r="B8" s="151"/>
      <c r="C8" s="152"/>
      <c r="D8" s="101"/>
      <c r="E8" s="76" t="s">
        <v>2</v>
      </c>
      <c r="F8" s="161">
        <v>86.4</v>
      </c>
      <c r="G8" s="162"/>
      <c r="H8" s="161">
        <v>105.6</v>
      </c>
      <c r="I8" s="162"/>
      <c r="J8" s="163"/>
      <c r="K8" s="164"/>
      <c r="L8" s="159" t="s">
        <v>74</v>
      </c>
      <c r="M8" s="160"/>
      <c r="N8" s="159">
        <v>12.6</v>
      </c>
      <c r="O8" s="160"/>
      <c r="P8" s="159">
        <v>105</v>
      </c>
      <c r="Q8" s="160"/>
      <c r="R8" s="159">
        <v>111</v>
      </c>
      <c r="S8" s="160"/>
      <c r="T8" s="142"/>
      <c r="U8" s="143"/>
      <c r="V8" s="165">
        <v>7.6</v>
      </c>
      <c r="W8" s="162"/>
      <c r="X8" s="107"/>
    </row>
    <row r="9" spans="1:24" ht="29.25" x14ac:dyDescent="0.25">
      <c r="A9" s="2"/>
      <c r="B9" s="9" t="s">
        <v>17</v>
      </c>
      <c r="C9" s="83"/>
      <c r="D9" s="50">
        <v>0</v>
      </c>
      <c r="E9" s="18"/>
      <c r="F9" s="116" t="s">
        <v>3</v>
      </c>
      <c r="G9" s="117" t="s">
        <v>4</v>
      </c>
      <c r="H9" s="116" t="s">
        <v>3</v>
      </c>
      <c r="I9" s="117" t="s">
        <v>4</v>
      </c>
      <c r="J9" s="116" t="s">
        <v>3</v>
      </c>
      <c r="K9" s="117" t="s">
        <v>4</v>
      </c>
      <c r="L9" s="116" t="s">
        <v>3</v>
      </c>
      <c r="M9" s="117" t="s">
        <v>4</v>
      </c>
      <c r="N9" s="116" t="s">
        <v>3</v>
      </c>
      <c r="O9" s="117" t="s">
        <v>4</v>
      </c>
      <c r="P9" s="116" t="s">
        <v>3</v>
      </c>
      <c r="Q9" s="117" t="s">
        <v>4</v>
      </c>
      <c r="R9" s="116" t="s">
        <v>3</v>
      </c>
      <c r="S9" s="117" t="s">
        <v>4</v>
      </c>
      <c r="T9" s="116" t="s">
        <v>3</v>
      </c>
      <c r="U9" s="117" t="s">
        <v>4</v>
      </c>
      <c r="V9" s="116" t="s">
        <v>3</v>
      </c>
      <c r="W9" s="117" t="s">
        <v>4</v>
      </c>
      <c r="X9" s="50">
        <v>0</v>
      </c>
    </row>
    <row r="10" spans="1:24" x14ac:dyDescent="0.2">
      <c r="A10" s="3" t="s">
        <v>5</v>
      </c>
      <c r="B10" s="6" t="s">
        <v>89</v>
      </c>
      <c r="C10" s="6" t="s">
        <v>40</v>
      </c>
      <c r="D10" s="46">
        <v>1</v>
      </c>
      <c r="E10" s="65">
        <v>35</v>
      </c>
      <c r="F10" s="58" t="s">
        <v>82</v>
      </c>
      <c r="G10" s="40"/>
      <c r="H10" s="58">
        <v>6</v>
      </c>
      <c r="I10" s="40">
        <v>10</v>
      </c>
      <c r="J10" s="120">
        <v>1</v>
      </c>
      <c r="K10" s="40">
        <v>6</v>
      </c>
      <c r="L10" s="103" t="s">
        <v>124</v>
      </c>
      <c r="M10" s="40"/>
      <c r="N10" s="58">
        <v>1</v>
      </c>
      <c r="O10" s="40">
        <v>6</v>
      </c>
      <c r="P10" s="58">
        <v>15</v>
      </c>
      <c r="Q10" s="40">
        <v>1</v>
      </c>
      <c r="R10" s="11" t="s">
        <v>154</v>
      </c>
      <c r="S10" s="40"/>
      <c r="T10" s="10">
        <v>1</v>
      </c>
      <c r="U10" s="40">
        <v>6</v>
      </c>
      <c r="V10" s="10">
        <v>1</v>
      </c>
      <c r="W10" s="40">
        <v>6</v>
      </c>
      <c r="X10" s="59"/>
    </row>
    <row r="11" spans="1:24" x14ac:dyDescent="0.2">
      <c r="A11" s="3" t="s">
        <v>6</v>
      </c>
      <c r="B11" s="6" t="s">
        <v>118</v>
      </c>
      <c r="C11" s="6" t="s">
        <v>43</v>
      </c>
      <c r="D11" s="46">
        <v>1</v>
      </c>
      <c r="E11" s="65">
        <v>32</v>
      </c>
      <c r="F11" s="11" t="s">
        <v>82</v>
      </c>
      <c r="G11" s="12"/>
      <c r="H11" s="11">
        <v>11</v>
      </c>
      <c r="I11" s="12">
        <v>5</v>
      </c>
      <c r="J11" s="89">
        <v>2</v>
      </c>
      <c r="K11" s="12">
        <v>4</v>
      </c>
      <c r="L11" s="103" t="s">
        <v>136</v>
      </c>
      <c r="M11" s="12">
        <v>9</v>
      </c>
      <c r="N11" s="11">
        <v>2</v>
      </c>
      <c r="O11" s="12">
        <v>4</v>
      </c>
      <c r="P11" s="11">
        <v>7</v>
      </c>
      <c r="Q11" s="12">
        <v>2</v>
      </c>
      <c r="R11" s="11" t="s">
        <v>163</v>
      </c>
      <c r="S11" s="12"/>
      <c r="T11" s="11" t="s">
        <v>162</v>
      </c>
      <c r="U11" s="12">
        <v>5</v>
      </c>
      <c r="V11" s="11">
        <v>3</v>
      </c>
      <c r="W11" s="12">
        <v>3</v>
      </c>
      <c r="X11" s="44">
        <v>2</v>
      </c>
    </row>
    <row r="12" spans="1:24" x14ac:dyDescent="0.2">
      <c r="A12" s="3" t="s">
        <v>7</v>
      </c>
      <c r="B12" s="6" t="s">
        <v>86</v>
      </c>
      <c r="C12" s="6" t="s">
        <v>41</v>
      </c>
      <c r="D12" s="46">
        <v>1</v>
      </c>
      <c r="E12" s="65">
        <v>10</v>
      </c>
      <c r="F12" s="11" t="s">
        <v>82</v>
      </c>
      <c r="G12" s="12"/>
      <c r="H12" s="11">
        <v>18</v>
      </c>
      <c r="I12" s="12">
        <v>1</v>
      </c>
      <c r="J12" s="89">
        <v>3</v>
      </c>
      <c r="K12" s="12">
        <v>3</v>
      </c>
      <c r="L12" s="103" t="s">
        <v>137</v>
      </c>
      <c r="M12" s="12">
        <v>1</v>
      </c>
      <c r="N12" s="11">
        <v>3</v>
      </c>
      <c r="O12" s="12">
        <v>3</v>
      </c>
      <c r="P12" s="11">
        <v>14</v>
      </c>
      <c r="Q12" s="12">
        <v>1</v>
      </c>
      <c r="R12" s="11">
        <v>18</v>
      </c>
      <c r="S12" s="12">
        <v>1</v>
      </c>
      <c r="T12" s="11" t="s">
        <v>124</v>
      </c>
      <c r="U12" s="12"/>
      <c r="V12" s="11" t="s">
        <v>82</v>
      </c>
      <c r="W12" s="12"/>
      <c r="X12" s="44"/>
    </row>
    <row r="13" spans="1:24" x14ac:dyDescent="0.2">
      <c r="A13" s="3"/>
      <c r="B13" s="7"/>
      <c r="C13" s="7"/>
      <c r="D13" s="45">
        <v>0</v>
      </c>
      <c r="E13" s="73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45"/>
    </row>
    <row r="14" spans="1:24" ht="29.25" x14ac:dyDescent="0.25">
      <c r="A14" s="2"/>
      <c r="B14" s="9" t="s">
        <v>70</v>
      </c>
      <c r="C14" s="83"/>
      <c r="D14" s="50">
        <v>0</v>
      </c>
      <c r="E14" s="18"/>
      <c r="F14" s="116" t="s">
        <v>3</v>
      </c>
      <c r="G14" s="117" t="s">
        <v>4</v>
      </c>
      <c r="H14" s="116" t="s">
        <v>3</v>
      </c>
      <c r="I14" s="117" t="s">
        <v>4</v>
      </c>
      <c r="J14" s="116" t="s">
        <v>3</v>
      </c>
      <c r="K14" s="117" t="s">
        <v>4</v>
      </c>
      <c r="L14" s="116" t="s">
        <v>3</v>
      </c>
      <c r="M14" s="117" t="s">
        <v>4</v>
      </c>
      <c r="N14" s="116" t="s">
        <v>3</v>
      </c>
      <c r="O14" s="117" t="s">
        <v>4</v>
      </c>
      <c r="P14" s="116" t="s">
        <v>3</v>
      </c>
      <c r="Q14" s="117" t="s">
        <v>4</v>
      </c>
      <c r="R14" s="116" t="s">
        <v>3</v>
      </c>
      <c r="S14" s="117" t="s">
        <v>4</v>
      </c>
      <c r="T14" s="116" t="s">
        <v>3</v>
      </c>
      <c r="U14" s="117" t="s">
        <v>4</v>
      </c>
      <c r="V14" s="116" t="s">
        <v>3</v>
      </c>
      <c r="W14" s="117" t="s">
        <v>4</v>
      </c>
      <c r="X14" s="50">
        <v>0</v>
      </c>
    </row>
    <row r="15" spans="1:24" x14ac:dyDescent="0.2">
      <c r="A15" s="3" t="s">
        <v>5</v>
      </c>
      <c r="B15" s="121" t="s">
        <v>119</v>
      </c>
      <c r="C15" s="6" t="s">
        <v>44</v>
      </c>
      <c r="D15" s="59">
        <v>1</v>
      </c>
      <c r="E15" s="65">
        <v>40</v>
      </c>
      <c r="F15" s="11" t="s">
        <v>82</v>
      </c>
      <c r="G15" s="40"/>
      <c r="H15" s="58">
        <v>2</v>
      </c>
      <c r="I15" s="40">
        <v>8</v>
      </c>
      <c r="J15" s="58">
        <v>2</v>
      </c>
      <c r="K15" s="40">
        <v>4</v>
      </c>
      <c r="L15" s="124" t="s">
        <v>138</v>
      </c>
      <c r="M15" s="40">
        <v>8</v>
      </c>
      <c r="N15" s="58" t="s">
        <v>164</v>
      </c>
      <c r="O15" s="40"/>
      <c r="P15" s="10">
        <v>2</v>
      </c>
      <c r="Q15" s="40">
        <v>4</v>
      </c>
      <c r="R15" s="10">
        <v>2</v>
      </c>
      <c r="S15" s="40">
        <v>4</v>
      </c>
      <c r="T15" s="58">
        <v>1</v>
      </c>
      <c r="U15" s="40">
        <v>6</v>
      </c>
      <c r="V15" s="58">
        <v>1</v>
      </c>
      <c r="W15" s="40">
        <v>6</v>
      </c>
      <c r="X15" s="59">
        <v>2</v>
      </c>
    </row>
    <row r="16" spans="1:24" x14ac:dyDescent="0.2">
      <c r="A16" s="3" t="s">
        <v>6</v>
      </c>
      <c r="B16" s="37" t="s">
        <v>92</v>
      </c>
      <c r="C16" s="6" t="s">
        <v>40</v>
      </c>
      <c r="D16" s="46">
        <v>1</v>
      </c>
      <c r="E16" s="65">
        <v>24</v>
      </c>
      <c r="F16" s="11" t="s">
        <v>82</v>
      </c>
      <c r="G16" s="41"/>
      <c r="H16" s="19">
        <v>4</v>
      </c>
      <c r="I16" s="42">
        <v>5</v>
      </c>
      <c r="J16" s="19">
        <v>1</v>
      </c>
      <c r="K16" s="42">
        <v>6</v>
      </c>
      <c r="L16" s="103" t="s">
        <v>139</v>
      </c>
      <c r="M16" s="28">
        <v>3</v>
      </c>
      <c r="N16" s="11">
        <v>3</v>
      </c>
      <c r="O16" s="28">
        <v>3</v>
      </c>
      <c r="P16" s="19" t="s">
        <v>93</v>
      </c>
      <c r="Q16" s="28"/>
      <c r="R16" s="19">
        <v>4</v>
      </c>
      <c r="S16" s="28">
        <v>2</v>
      </c>
      <c r="T16" s="11">
        <v>2</v>
      </c>
      <c r="U16" s="28">
        <v>4</v>
      </c>
      <c r="V16" s="11">
        <v>5</v>
      </c>
      <c r="W16" s="28">
        <v>1</v>
      </c>
      <c r="X16" s="44"/>
    </row>
    <row r="17" spans="1:24" x14ac:dyDescent="0.2">
      <c r="A17" s="3" t="s">
        <v>7</v>
      </c>
      <c r="B17" s="20" t="s">
        <v>90</v>
      </c>
      <c r="C17" s="6" t="s">
        <v>40</v>
      </c>
      <c r="D17" s="46">
        <v>1</v>
      </c>
      <c r="E17" s="65">
        <v>17</v>
      </c>
      <c r="F17" s="11" t="s">
        <v>82</v>
      </c>
      <c r="G17" s="41"/>
      <c r="H17" s="19">
        <v>5</v>
      </c>
      <c r="I17" s="42">
        <v>4</v>
      </c>
      <c r="J17" s="19">
        <v>4</v>
      </c>
      <c r="K17" s="42">
        <v>2</v>
      </c>
      <c r="L17" s="103" t="s">
        <v>140</v>
      </c>
      <c r="M17" s="28">
        <v>3</v>
      </c>
      <c r="N17" s="11" t="s">
        <v>124</v>
      </c>
      <c r="O17" s="28"/>
      <c r="P17" s="19">
        <v>6</v>
      </c>
      <c r="Q17" s="28">
        <v>1</v>
      </c>
      <c r="R17" s="19">
        <v>8</v>
      </c>
      <c r="S17" s="28">
        <v>1</v>
      </c>
      <c r="T17" s="11">
        <v>3</v>
      </c>
      <c r="U17" s="28">
        <v>3</v>
      </c>
      <c r="V17" s="11">
        <v>3</v>
      </c>
      <c r="W17" s="28">
        <v>3</v>
      </c>
      <c r="X17" s="44"/>
    </row>
    <row r="18" spans="1:24" x14ac:dyDescent="0.2">
      <c r="A18" s="3" t="s">
        <v>8</v>
      </c>
      <c r="B18" s="6" t="s">
        <v>83</v>
      </c>
      <c r="C18" s="6" t="s">
        <v>40</v>
      </c>
      <c r="D18" s="46">
        <v>1</v>
      </c>
      <c r="E18" s="65">
        <v>16</v>
      </c>
      <c r="F18" s="11" t="s">
        <v>82</v>
      </c>
      <c r="G18" s="41"/>
      <c r="H18" s="19">
        <v>6</v>
      </c>
      <c r="I18" s="42">
        <v>3</v>
      </c>
      <c r="J18" s="19" t="s">
        <v>157</v>
      </c>
      <c r="K18" s="42"/>
      <c r="L18" s="103" t="s">
        <v>141</v>
      </c>
      <c r="M18" s="28">
        <v>3</v>
      </c>
      <c r="N18" s="11">
        <v>2</v>
      </c>
      <c r="O18" s="28">
        <v>4</v>
      </c>
      <c r="P18" s="19">
        <v>5</v>
      </c>
      <c r="Q18" s="28">
        <v>1</v>
      </c>
      <c r="R18" s="19">
        <v>7</v>
      </c>
      <c r="S18" s="28">
        <v>1</v>
      </c>
      <c r="T18" s="11">
        <v>4</v>
      </c>
      <c r="U18" s="28">
        <v>2</v>
      </c>
      <c r="V18" s="11">
        <v>4</v>
      </c>
      <c r="W18" s="28">
        <v>2</v>
      </c>
      <c r="X18" s="44">
        <v>1</v>
      </c>
    </row>
    <row r="19" spans="1:24" x14ac:dyDescent="0.2">
      <c r="A19" s="3" t="s">
        <v>9</v>
      </c>
      <c r="B19" s="27" t="s">
        <v>91</v>
      </c>
      <c r="C19" s="27" t="s">
        <v>40</v>
      </c>
      <c r="D19" s="46">
        <v>1</v>
      </c>
      <c r="E19" s="65">
        <v>10</v>
      </c>
      <c r="F19" s="11" t="s">
        <v>82</v>
      </c>
      <c r="G19" s="41"/>
      <c r="H19" s="19">
        <v>10</v>
      </c>
      <c r="I19" s="42">
        <v>1</v>
      </c>
      <c r="J19" s="19">
        <v>3</v>
      </c>
      <c r="K19" s="42">
        <v>3</v>
      </c>
      <c r="L19" s="103" t="s">
        <v>142</v>
      </c>
      <c r="M19" s="28">
        <v>1</v>
      </c>
      <c r="N19" s="11">
        <v>5</v>
      </c>
      <c r="O19" s="28">
        <v>1</v>
      </c>
      <c r="P19" s="19">
        <v>4</v>
      </c>
      <c r="Q19" s="28">
        <v>2</v>
      </c>
      <c r="R19" s="19">
        <v>10</v>
      </c>
      <c r="S19" s="28">
        <v>1</v>
      </c>
      <c r="T19" s="11" t="s">
        <v>93</v>
      </c>
      <c r="U19" s="28"/>
      <c r="V19" s="11">
        <v>6</v>
      </c>
      <c r="W19" s="28">
        <v>1</v>
      </c>
      <c r="X19" s="44"/>
    </row>
    <row r="20" spans="1:24" x14ac:dyDescent="0.2">
      <c r="A20" s="3"/>
      <c r="B20" s="7"/>
      <c r="C20" s="7"/>
      <c r="D20" s="47">
        <v>0</v>
      </c>
      <c r="E20" s="73">
        <v>0</v>
      </c>
      <c r="F20" s="13"/>
      <c r="G20" s="118"/>
      <c r="H20" s="13"/>
      <c r="I20" s="119"/>
      <c r="J20" s="13"/>
      <c r="K20" s="122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45"/>
    </row>
  </sheetData>
  <mergeCells count="74">
    <mergeCell ref="V7:W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V4:W4"/>
    <mergeCell ref="F5:G5"/>
    <mergeCell ref="H5:I5"/>
    <mergeCell ref="J5:K5"/>
    <mergeCell ref="L5:M5"/>
    <mergeCell ref="N5:O5"/>
    <mergeCell ref="P5:Q5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N2:O2"/>
    <mergeCell ref="P2:Q2"/>
    <mergeCell ref="R2:S2"/>
    <mergeCell ref="T2:U2"/>
    <mergeCell ref="V2:W2"/>
    <mergeCell ref="R1:S1"/>
    <mergeCell ref="T1:U1"/>
    <mergeCell ref="V1:W1"/>
    <mergeCell ref="A2:A8"/>
    <mergeCell ref="B2:C8"/>
    <mergeCell ref="F2:G2"/>
    <mergeCell ref="H2:I2"/>
    <mergeCell ref="J2:K2"/>
    <mergeCell ref="L2:M2"/>
    <mergeCell ref="F3:G3"/>
    <mergeCell ref="H3:I3"/>
    <mergeCell ref="J3:K3"/>
    <mergeCell ref="L3:M3"/>
    <mergeCell ref="F1:G1"/>
    <mergeCell ref="H1:I1"/>
    <mergeCell ref="J1:K1"/>
    <mergeCell ref="L1:M1"/>
    <mergeCell ref="N1:O1"/>
    <mergeCell ref="P1:Q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  <rowBreaks count="1" manualBreakCount="1">
    <brk id="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Z20"/>
  <sheetViews>
    <sheetView showZeros="0" zoomScale="90" zoomScaleNormal="90" workbookViewId="0">
      <pane ySplit="8" topLeftCell="A9" activePane="bottomLeft" state="frozen"/>
      <selection pane="bottomLeft" activeCell="Z20" sqref="Z20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38" customWidth="1"/>
    <col min="4" max="4" width="2.7109375" style="70" customWidth="1"/>
    <col min="5" max="5" width="4.7109375" style="15" customWidth="1"/>
    <col min="6" max="23" width="3.85546875" style="15" customWidth="1"/>
    <col min="24" max="24" width="3" style="48" customWidth="1"/>
    <col min="25" max="25" width="0" style="49" hidden="1" customWidth="1"/>
    <col min="26" max="26" width="7.28515625" style="48" customWidth="1"/>
  </cols>
  <sheetData>
    <row r="1" spans="1:24" ht="104.25" customHeight="1" x14ac:dyDescent="0.2">
      <c r="A1" s="8"/>
      <c r="B1" s="1" t="s">
        <v>0</v>
      </c>
      <c r="C1" s="1" t="s">
        <v>1</v>
      </c>
      <c r="D1" s="100" t="s">
        <v>21</v>
      </c>
      <c r="E1" s="75"/>
      <c r="F1" s="126" t="s">
        <v>105</v>
      </c>
      <c r="G1" s="127"/>
      <c r="H1" s="126" t="s">
        <v>106</v>
      </c>
      <c r="I1" s="127"/>
      <c r="J1" s="126" t="s">
        <v>107</v>
      </c>
      <c r="K1" s="127"/>
      <c r="L1" s="128" t="s">
        <v>108</v>
      </c>
      <c r="M1" s="129"/>
      <c r="N1" s="128" t="s">
        <v>109</v>
      </c>
      <c r="O1" s="129"/>
      <c r="P1" s="126" t="s">
        <v>110</v>
      </c>
      <c r="Q1" s="127"/>
      <c r="R1" s="126" t="s">
        <v>111</v>
      </c>
      <c r="S1" s="127"/>
      <c r="T1" s="126" t="s">
        <v>112</v>
      </c>
      <c r="U1" s="127"/>
      <c r="V1" s="126" t="s">
        <v>113</v>
      </c>
      <c r="W1" s="127"/>
      <c r="X1" s="106" t="s">
        <v>22</v>
      </c>
    </row>
    <row r="2" spans="1:24" ht="12.95" customHeight="1" x14ac:dyDescent="0.2">
      <c r="A2" s="146"/>
      <c r="B2" s="147" t="s">
        <v>39</v>
      </c>
      <c r="C2" s="148"/>
      <c r="D2" s="101"/>
      <c r="E2" s="4">
        <v>13</v>
      </c>
      <c r="F2" s="153"/>
      <c r="G2" s="154"/>
      <c r="H2" s="155"/>
      <c r="I2" s="156"/>
      <c r="J2" s="139">
        <v>5.4</v>
      </c>
      <c r="K2" s="138"/>
      <c r="L2" s="136" t="s">
        <v>78</v>
      </c>
      <c r="M2" s="135"/>
      <c r="N2" s="142"/>
      <c r="O2" s="143"/>
      <c r="P2" s="137">
        <v>12</v>
      </c>
      <c r="Q2" s="138"/>
      <c r="R2" s="139">
        <v>11</v>
      </c>
      <c r="S2" s="138"/>
      <c r="T2" s="142"/>
      <c r="U2" s="143"/>
      <c r="V2" s="158">
        <v>4.0999999999999996</v>
      </c>
      <c r="W2" s="133"/>
      <c r="X2" s="107"/>
    </row>
    <row r="3" spans="1:24" ht="12.95" customHeight="1" x14ac:dyDescent="0.2">
      <c r="A3" s="146"/>
      <c r="B3" s="147"/>
      <c r="C3" s="148"/>
      <c r="D3" s="101"/>
      <c r="E3" s="96" t="s">
        <v>71</v>
      </c>
      <c r="F3" s="130"/>
      <c r="G3" s="131"/>
      <c r="H3" s="130"/>
      <c r="I3" s="131"/>
      <c r="J3" s="140">
        <v>5.4</v>
      </c>
      <c r="K3" s="141"/>
      <c r="L3" s="136" t="s">
        <v>78</v>
      </c>
      <c r="M3" s="135"/>
      <c r="N3" s="142"/>
      <c r="O3" s="143"/>
      <c r="P3" s="157">
        <v>12</v>
      </c>
      <c r="Q3" s="141"/>
      <c r="R3" s="140">
        <v>11</v>
      </c>
      <c r="S3" s="141"/>
      <c r="T3" s="142"/>
      <c r="U3" s="143"/>
      <c r="V3" s="158">
        <v>4.0999999999999996</v>
      </c>
      <c r="W3" s="133"/>
      <c r="X3" s="107"/>
    </row>
    <row r="4" spans="1:24" ht="12.95" customHeight="1" x14ac:dyDescent="0.2">
      <c r="A4" s="146"/>
      <c r="B4" s="149"/>
      <c r="C4" s="150"/>
      <c r="D4" s="101"/>
      <c r="E4" s="5">
        <v>15</v>
      </c>
      <c r="F4" s="130"/>
      <c r="G4" s="131"/>
      <c r="H4" s="132">
        <v>35.200000000000003</v>
      </c>
      <c r="I4" s="133"/>
      <c r="J4" s="134">
        <v>9.6</v>
      </c>
      <c r="K4" s="135"/>
      <c r="L4" s="136" t="s">
        <v>77</v>
      </c>
      <c r="M4" s="135"/>
      <c r="N4" s="142"/>
      <c r="O4" s="143"/>
      <c r="P4" s="136">
        <v>42</v>
      </c>
      <c r="Q4" s="135"/>
      <c r="R4" s="134">
        <v>44</v>
      </c>
      <c r="S4" s="135"/>
      <c r="T4" s="142"/>
      <c r="U4" s="143"/>
      <c r="V4" s="158">
        <v>4.0999999999999996</v>
      </c>
      <c r="W4" s="133"/>
      <c r="X4" s="107"/>
    </row>
    <row r="5" spans="1:24" ht="12.95" customHeight="1" x14ac:dyDescent="0.2">
      <c r="A5" s="146"/>
      <c r="B5" s="149"/>
      <c r="C5" s="150"/>
      <c r="D5" s="101"/>
      <c r="E5" s="5" t="s">
        <v>72</v>
      </c>
      <c r="F5" s="130"/>
      <c r="G5" s="131"/>
      <c r="H5" s="132">
        <v>35.200000000000003</v>
      </c>
      <c r="I5" s="133"/>
      <c r="J5" s="134">
        <v>9.6</v>
      </c>
      <c r="K5" s="135"/>
      <c r="L5" s="136" t="s">
        <v>77</v>
      </c>
      <c r="M5" s="135"/>
      <c r="N5" s="142"/>
      <c r="O5" s="143"/>
      <c r="P5" s="136">
        <v>42</v>
      </c>
      <c r="Q5" s="135"/>
      <c r="R5" s="134">
        <v>44</v>
      </c>
      <c r="S5" s="135"/>
      <c r="T5" s="142"/>
      <c r="U5" s="143"/>
      <c r="V5" s="158">
        <v>4.0999999999999996</v>
      </c>
      <c r="W5" s="133"/>
      <c r="X5" s="107"/>
    </row>
    <row r="6" spans="1:24" ht="12.95" customHeight="1" x14ac:dyDescent="0.2">
      <c r="A6" s="146"/>
      <c r="B6" s="149"/>
      <c r="C6" s="150"/>
      <c r="D6" s="101"/>
      <c r="E6" s="5">
        <v>17</v>
      </c>
      <c r="F6" s="130"/>
      <c r="G6" s="131"/>
      <c r="H6" s="132">
        <v>70.400000000000006</v>
      </c>
      <c r="I6" s="133"/>
      <c r="J6" s="134">
        <v>14.4</v>
      </c>
      <c r="K6" s="135"/>
      <c r="L6" s="136" t="s">
        <v>76</v>
      </c>
      <c r="M6" s="135"/>
      <c r="N6" s="136">
        <v>12.6</v>
      </c>
      <c r="O6" s="135"/>
      <c r="P6" s="136">
        <v>63</v>
      </c>
      <c r="Q6" s="135"/>
      <c r="R6" s="136">
        <v>66</v>
      </c>
      <c r="S6" s="135"/>
      <c r="T6" s="136">
        <v>22.5</v>
      </c>
      <c r="U6" s="135"/>
      <c r="V6" s="158">
        <v>7.6</v>
      </c>
      <c r="W6" s="133"/>
      <c r="X6" s="107"/>
    </row>
    <row r="7" spans="1:24" ht="12.95" customHeight="1" x14ac:dyDescent="0.2">
      <c r="A7" s="146"/>
      <c r="B7" s="151"/>
      <c r="C7" s="152"/>
      <c r="D7" s="101"/>
      <c r="E7" s="97" t="s">
        <v>73</v>
      </c>
      <c r="F7" s="130"/>
      <c r="G7" s="131"/>
      <c r="H7" s="132">
        <v>70.400000000000006</v>
      </c>
      <c r="I7" s="133"/>
      <c r="J7" s="134">
        <v>14.4</v>
      </c>
      <c r="K7" s="135"/>
      <c r="L7" s="136" t="s">
        <v>75</v>
      </c>
      <c r="M7" s="135"/>
      <c r="N7" s="136">
        <v>12.6</v>
      </c>
      <c r="O7" s="135"/>
      <c r="P7" s="136">
        <v>63</v>
      </c>
      <c r="Q7" s="135"/>
      <c r="R7" s="136">
        <v>66</v>
      </c>
      <c r="S7" s="135"/>
      <c r="T7" s="136">
        <v>22.5</v>
      </c>
      <c r="U7" s="135"/>
      <c r="V7" s="158">
        <v>7.6</v>
      </c>
      <c r="W7" s="133"/>
      <c r="X7" s="107"/>
    </row>
    <row r="8" spans="1:24" ht="12.95" customHeight="1" x14ac:dyDescent="0.2">
      <c r="A8" s="146"/>
      <c r="B8" s="151"/>
      <c r="C8" s="152"/>
      <c r="D8" s="101"/>
      <c r="E8" s="76" t="s">
        <v>2</v>
      </c>
      <c r="F8" s="161">
        <v>86.4</v>
      </c>
      <c r="G8" s="162"/>
      <c r="H8" s="161">
        <v>105.6</v>
      </c>
      <c r="I8" s="162"/>
      <c r="J8" s="163"/>
      <c r="K8" s="164"/>
      <c r="L8" s="159" t="s">
        <v>74</v>
      </c>
      <c r="M8" s="160"/>
      <c r="N8" s="159">
        <v>12.6</v>
      </c>
      <c r="O8" s="160"/>
      <c r="P8" s="159">
        <v>105</v>
      </c>
      <c r="Q8" s="160"/>
      <c r="R8" s="159">
        <v>111</v>
      </c>
      <c r="S8" s="160"/>
      <c r="T8" s="142"/>
      <c r="U8" s="143"/>
      <c r="V8" s="165">
        <v>7.6</v>
      </c>
      <c r="W8" s="162"/>
      <c r="X8" s="107"/>
    </row>
    <row r="9" spans="1:24" ht="29.25" x14ac:dyDescent="0.25">
      <c r="A9" s="2"/>
      <c r="B9" s="9" t="s">
        <v>16</v>
      </c>
      <c r="C9" s="83"/>
      <c r="D9" s="50">
        <v>0</v>
      </c>
      <c r="E9" s="18"/>
      <c r="F9" s="116" t="s">
        <v>3</v>
      </c>
      <c r="G9" s="117" t="s">
        <v>4</v>
      </c>
      <c r="H9" s="116" t="s">
        <v>3</v>
      </c>
      <c r="I9" s="117" t="s">
        <v>4</v>
      </c>
      <c r="J9" s="116" t="s">
        <v>3</v>
      </c>
      <c r="K9" s="117" t="s">
        <v>4</v>
      </c>
      <c r="L9" s="116" t="s">
        <v>3</v>
      </c>
      <c r="M9" s="117" t="s">
        <v>4</v>
      </c>
      <c r="N9" s="116" t="s">
        <v>3</v>
      </c>
      <c r="O9" s="117" t="s">
        <v>4</v>
      </c>
      <c r="P9" s="116" t="s">
        <v>3</v>
      </c>
      <c r="Q9" s="117" t="s">
        <v>4</v>
      </c>
      <c r="R9" s="116" t="s">
        <v>3</v>
      </c>
      <c r="S9" s="117" t="s">
        <v>4</v>
      </c>
      <c r="T9" s="116" t="s">
        <v>3</v>
      </c>
      <c r="U9" s="117" t="s">
        <v>4</v>
      </c>
      <c r="V9" s="116" t="s">
        <v>3</v>
      </c>
      <c r="W9" s="117" t="s">
        <v>4</v>
      </c>
      <c r="X9" s="50">
        <v>0</v>
      </c>
    </row>
    <row r="10" spans="1:24" x14ac:dyDescent="0.2">
      <c r="A10" s="3" t="s">
        <v>5</v>
      </c>
      <c r="B10" s="27" t="s">
        <v>80</v>
      </c>
      <c r="C10" s="6" t="s">
        <v>41</v>
      </c>
      <c r="D10" s="59">
        <v>1</v>
      </c>
      <c r="E10" s="65">
        <v>41</v>
      </c>
      <c r="F10" s="11">
        <v>5</v>
      </c>
      <c r="G10" s="40">
        <v>11</v>
      </c>
      <c r="H10" s="58">
        <v>1</v>
      </c>
      <c r="I10" s="40">
        <v>18</v>
      </c>
      <c r="J10" s="58" t="s">
        <v>82</v>
      </c>
      <c r="K10" s="40"/>
      <c r="L10" s="103" t="s">
        <v>123</v>
      </c>
      <c r="M10" s="40">
        <v>5</v>
      </c>
      <c r="N10" s="58">
        <v>5</v>
      </c>
      <c r="O10" s="40">
        <v>4</v>
      </c>
      <c r="P10" s="10" t="s">
        <v>153</v>
      </c>
      <c r="Q10" s="40"/>
      <c r="R10" s="10" t="s">
        <v>154</v>
      </c>
      <c r="S10" s="40"/>
      <c r="T10" s="58" t="s">
        <v>82</v>
      </c>
      <c r="U10" s="40"/>
      <c r="V10" s="58">
        <v>3</v>
      </c>
      <c r="W10" s="40">
        <v>3</v>
      </c>
      <c r="X10" s="59"/>
    </row>
    <row r="11" spans="1:24" x14ac:dyDescent="0.2">
      <c r="A11" s="3" t="s">
        <v>6</v>
      </c>
      <c r="B11" s="27" t="s">
        <v>115</v>
      </c>
      <c r="C11" s="6" t="s">
        <v>41</v>
      </c>
      <c r="D11" s="46">
        <v>1</v>
      </c>
      <c r="E11" s="65">
        <v>26</v>
      </c>
      <c r="F11" s="11" t="s">
        <v>93</v>
      </c>
      <c r="G11" s="41"/>
      <c r="H11" s="19">
        <v>16</v>
      </c>
      <c r="I11" s="42">
        <v>1</v>
      </c>
      <c r="J11" s="19" t="s">
        <v>82</v>
      </c>
      <c r="K11" s="43"/>
      <c r="L11" s="103" t="s">
        <v>82</v>
      </c>
      <c r="M11" s="28"/>
      <c r="N11" s="111" t="s">
        <v>152</v>
      </c>
      <c r="O11" s="28">
        <v>8</v>
      </c>
      <c r="P11" s="19">
        <v>6</v>
      </c>
      <c r="Q11" s="28">
        <v>7</v>
      </c>
      <c r="R11" s="19">
        <v>15</v>
      </c>
      <c r="S11" s="28">
        <v>6</v>
      </c>
      <c r="T11" s="11" t="s">
        <v>82</v>
      </c>
      <c r="U11" s="28"/>
      <c r="V11" s="11">
        <v>2</v>
      </c>
      <c r="W11" s="28">
        <v>4</v>
      </c>
      <c r="X11" s="44"/>
    </row>
    <row r="12" spans="1:24" x14ac:dyDescent="0.2">
      <c r="A12" s="3" t="s">
        <v>7</v>
      </c>
      <c r="B12" s="20" t="s">
        <v>85</v>
      </c>
      <c r="C12" s="6" t="s">
        <v>88</v>
      </c>
      <c r="D12" s="46">
        <v>1</v>
      </c>
      <c r="E12" s="65">
        <v>21</v>
      </c>
      <c r="F12" s="11">
        <v>15</v>
      </c>
      <c r="G12" s="41">
        <v>1</v>
      </c>
      <c r="H12" s="19">
        <v>4</v>
      </c>
      <c r="I12" s="42">
        <v>12</v>
      </c>
      <c r="J12" s="19" t="s">
        <v>82</v>
      </c>
      <c r="K12" s="42"/>
      <c r="L12" s="103" t="s">
        <v>123</v>
      </c>
      <c r="M12" s="28">
        <v>5</v>
      </c>
      <c r="N12" s="19">
        <v>6</v>
      </c>
      <c r="O12" s="28">
        <v>3</v>
      </c>
      <c r="P12" s="19" t="s">
        <v>93</v>
      </c>
      <c r="Q12" s="28"/>
      <c r="R12" s="19" t="s">
        <v>154</v>
      </c>
      <c r="S12" s="28"/>
      <c r="T12" s="11" t="s">
        <v>82</v>
      </c>
      <c r="U12" s="28"/>
      <c r="V12" s="11" t="s">
        <v>82</v>
      </c>
      <c r="W12" s="28"/>
      <c r="X12" s="44"/>
    </row>
    <row r="13" spans="1:24" x14ac:dyDescent="0.2">
      <c r="A13" s="3" t="s">
        <v>8</v>
      </c>
      <c r="B13" s="6" t="s">
        <v>114</v>
      </c>
      <c r="C13" s="6" t="s">
        <v>41</v>
      </c>
      <c r="D13" s="46">
        <v>1</v>
      </c>
      <c r="E13" s="65">
        <v>14</v>
      </c>
      <c r="F13" s="11">
        <v>12</v>
      </c>
      <c r="G13" s="41">
        <v>4</v>
      </c>
      <c r="H13" s="19">
        <v>11</v>
      </c>
      <c r="I13" s="42">
        <v>5</v>
      </c>
      <c r="J13" s="19" t="s">
        <v>82</v>
      </c>
      <c r="K13" s="43"/>
      <c r="L13" s="103" t="s">
        <v>124</v>
      </c>
      <c r="M13" s="28"/>
      <c r="N13" s="11">
        <v>8</v>
      </c>
      <c r="O13" s="28">
        <v>1</v>
      </c>
      <c r="P13" s="19">
        <v>12</v>
      </c>
      <c r="Q13" s="28">
        <v>1</v>
      </c>
      <c r="R13" s="19">
        <v>31</v>
      </c>
      <c r="S13" s="28">
        <v>1</v>
      </c>
      <c r="T13" s="11" t="s">
        <v>82</v>
      </c>
      <c r="U13" s="28"/>
      <c r="V13" s="11">
        <v>4</v>
      </c>
      <c r="W13" s="28">
        <v>2</v>
      </c>
      <c r="X13" s="44"/>
    </row>
    <row r="14" spans="1:24" x14ac:dyDescent="0.2">
      <c r="A14" s="3" t="s">
        <v>10</v>
      </c>
      <c r="B14" s="37" t="s">
        <v>79</v>
      </c>
      <c r="C14" s="6" t="s">
        <v>41</v>
      </c>
      <c r="D14" s="46">
        <v>1</v>
      </c>
      <c r="E14" s="65">
        <v>9</v>
      </c>
      <c r="F14" s="11">
        <v>18</v>
      </c>
      <c r="G14" s="17">
        <v>1</v>
      </c>
      <c r="H14" s="11">
        <v>12</v>
      </c>
      <c r="I14" s="88">
        <v>4</v>
      </c>
      <c r="J14" s="11" t="s">
        <v>82</v>
      </c>
      <c r="K14" s="88"/>
      <c r="L14" s="111" t="s">
        <v>124</v>
      </c>
      <c r="M14" s="12"/>
      <c r="N14" s="11">
        <v>11</v>
      </c>
      <c r="O14" s="12">
        <v>1</v>
      </c>
      <c r="P14" s="11">
        <v>11</v>
      </c>
      <c r="Q14" s="12">
        <v>2</v>
      </c>
      <c r="R14" s="11" t="s">
        <v>155</v>
      </c>
      <c r="S14" s="12"/>
      <c r="T14" s="11" t="s">
        <v>82</v>
      </c>
      <c r="U14" s="12"/>
      <c r="V14" s="11">
        <v>6</v>
      </c>
      <c r="W14" s="12">
        <v>1</v>
      </c>
      <c r="X14" s="44"/>
    </row>
    <row r="15" spans="1:24" x14ac:dyDescent="0.2">
      <c r="A15" s="3" t="s">
        <v>9</v>
      </c>
      <c r="B15" s="37" t="s">
        <v>84</v>
      </c>
      <c r="C15" s="6" t="s">
        <v>41</v>
      </c>
      <c r="D15" s="46">
        <v>1</v>
      </c>
      <c r="E15" s="65">
        <v>9</v>
      </c>
      <c r="F15" s="11" t="s">
        <v>93</v>
      </c>
      <c r="G15" s="17"/>
      <c r="H15" s="11">
        <v>7</v>
      </c>
      <c r="I15" s="88">
        <v>9</v>
      </c>
      <c r="J15" s="11" t="s">
        <v>82</v>
      </c>
      <c r="K15" s="88"/>
      <c r="L15" s="111" t="s">
        <v>82</v>
      </c>
      <c r="M15" s="12"/>
      <c r="N15" s="11" t="s">
        <v>82</v>
      </c>
      <c r="O15" s="12"/>
      <c r="P15" s="11" t="s">
        <v>154</v>
      </c>
      <c r="Q15" s="12"/>
      <c r="R15" s="11" t="s">
        <v>154</v>
      </c>
      <c r="S15" s="12"/>
      <c r="T15" s="11" t="s">
        <v>82</v>
      </c>
      <c r="U15" s="12"/>
      <c r="V15" s="11" t="s">
        <v>82</v>
      </c>
      <c r="W15" s="12"/>
      <c r="X15" s="44"/>
    </row>
    <row r="16" spans="1:24" x14ac:dyDescent="0.2">
      <c r="A16" s="3" t="s">
        <v>11</v>
      </c>
      <c r="B16" s="27" t="s">
        <v>116</v>
      </c>
      <c r="C16" s="6" t="s">
        <v>88</v>
      </c>
      <c r="D16" s="46">
        <v>1</v>
      </c>
      <c r="E16" s="65">
        <v>7</v>
      </c>
      <c r="F16" s="11" t="s">
        <v>93</v>
      </c>
      <c r="G16" s="17"/>
      <c r="H16" s="11">
        <v>27</v>
      </c>
      <c r="I16" s="88">
        <v>1</v>
      </c>
      <c r="J16" s="11" t="s">
        <v>82</v>
      </c>
      <c r="K16" s="88"/>
      <c r="L16" s="111" t="s">
        <v>82</v>
      </c>
      <c r="M16" s="12"/>
      <c r="N16" s="11">
        <v>3</v>
      </c>
      <c r="O16" s="12">
        <v>6</v>
      </c>
      <c r="P16" s="11" t="s">
        <v>155</v>
      </c>
      <c r="Q16" s="12"/>
      <c r="R16" s="11" t="s">
        <v>154</v>
      </c>
      <c r="S16" s="12"/>
      <c r="T16" s="11" t="s">
        <v>82</v>
      </c>
      <c r="U16" s="12"/>
      <c r="V16" s="11" t="s">
        <v>82</v>
      </c>
      <c r="W16" s="12"/>
      <c r="X16" s="44"/>
    </row>
    <row r="17" spans="1:24" x14ac:dyDescent="0.2">
      <c r="A17" s="3" t="s">
        <v>12</v>
      </c>
      <c r="B17" s="6" t="s">
        <v>120</v>
      </c>
      <c r="C17" s="27" t="s">
        <v>88</v>
      </c>
      <c r="D17" s="46">
        <v>1</v>
      </c>
      <c r="E17" s="65">
        <v>6</v>
      </c>
      <c r="F17" s="11" t="s">
        <v>121</v>
      </c>
      <c r="G17" s="12"/>
      <c r="H17" s="11">
        <v>21</v>
      </c>
      <c r="I17" s="12">
        <v>1</v>
      </c>
      <c r="J17" s="11" t="s">
        <v>82</v>
      </c>
      <c r="K17" s="12"/>
      <c r="L17" s="111" t="s">
        <v>82</v>
      </c>
      <c r="M17" s="12"/>
      <c r="N17" s="11">
        <v>7</v>
      </c>
      <c r="O17" s="12">
        <v>2</v>
      </c>
      <c r="P17" s="11">
        <v>10</v>
      </c>
      <c r="Q17" s="12">
        <v>3</v>
      </c>
      <c r="R17" s="11" t="s">
        <v>154</v>
      </c>
      <c r="S17" s="12"/>
      <c r="T17" s="11" t="s">
        <v>82</v>
      </c>
      <c r="U17" s="12"/>
      <c r="V17" s="11" t="s">
        <v>82</v>
      </c>
      <c r="W17" s="12"/>
      <c r="X17" s="44"/>
    </row>
    <row r="18" spans="1:24" x14ac:dyDescent="0.2">
      <c r="A18" s="3" t="s">
        <v>13</v>
      </c>
      <c r="B18" s="27" t="s">
        <v>81</v>
      </c>
      <c r="C18" s="6" t="s">
        <v>40</v>
      </c>
      <c r="D18" s="46">
        <v>1</v>
      </c>
      <c r="E18" s="65">
        <v>4</v>
      </c>
      <c r="F18" s="11" t="s">
        <v>93</v>
      </c>
      <c r="G18" s="12"/>
      <c r="H18" s="11">
        <v>26</v>
      </c>
      <c r="I18" s="12">
        <v>1</v>
      </c>
      <c r="J18" s="11" t="s">
        <v>82</v>
      </c>
      <c r="K18" s="12"/>
      <c r="L18" s="111" t="s">
        <v>143</v>
      </c>
      <c r="M18" s="12">
        <v>1</v>
      </c>
      <c r="N18" s="11">
        <v>12</v>
      </c>
      <c r="O18" s="12">
        <v>1</v>
      </c>
      <c r="P18" s="11" t="s">
        <v>155</v>
      </c>
      <c r="Q18" s="12"/>
      <c r="R18" s="11" t="s">
        <v>155</v>
      </c>
      <c r="S18" s="12"/>
      <c r="T18" s="11" t="s">
        <v>82</v>
      </c>
      <c r="U18" s="12"/>
      <c r="V18" s="11">
        <v>7</v>
      </c>
      <c r="W18" s="12">
        <v>1</v>
      </c>
      <c r="X18" s="44"/>
    </row>
    <row r="19" spans="1:24" x14ac:dyDescent="0.2">
      <c r="A19" s="3" t="s">
        <v>20</v>
      </c>
      <c r="B19" s="27" t="s">
        <v>87</v>
      </c>
      <c r="C19" s="6" t="s">
        <v>40</v>
      </c>
      <c r="D19" s="46">
        <v>1</v>
      </c>
      <c r="E19" s="65">
        <v>3</v>
      </c>
      <c r="F19" s="11" t="s">
        <v>93</v>
      </c>
      <c r="G19" s="17"/>
      <c r="H19" s="11">
        <v>24</v>
      </c>
      <c r="I19" s="88">
        <v>1</v>
      </c>
      <c r="J19" s="11" t="s">
        <v>82</v>
      </c>
      <c r="K19" s="88"/>
      <c r="L19" s="111" t="s">
        <v>82</v>
      </c>
      <c r="M19" s="12"/>
      <c r="N19" s="11">
        <v>9</v>
      </c>
      <c r="O19" s="12">
        <v>1</v>
      </c>
      <c r="P19" s="11" t="s">
        <v>154</v>
      </c>
      <c r="Q19" s="12"/>
      <c r="R19" s="11" t="s">
        <v>154</v>
      </c>
      <c r="S19" s="12"/>
      <c r="T19" s="11" t="s">
        <v>82</v>
      </c>
      <c r="U19" s="12"/>
      <c r="V19" s="11">
        <v>5</v>
      </c>
      <c r="W19" s="12">
        <v>1</v>
      </c>
      <c r="X19" s="44"/>
    </row>
    <row r="20" spans="1:24" x14ac:dyDescent="0.2">
      <c r="A20" s="3"/>
      <c r="B20" s="7"/>
      <c r="C20" s="7"/>
      <c r="D20" s="45">
        <v>0</v>
      </c>
      <c r="E20" s="34"/>
      <c r="F20" s="38"/>
      <c r="G20" s="39"/>
      <c r="H20" s="38"/>
      <c r="I20" s="39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45">
        <v>0</v>
      </c>
    </row>
  </sheetData>
  <mergeCells count="74">
    <mergeCell ref="V7:W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V4:W4"/>
    <mergeCell ref="F5:G5"/>
    <mergeCell ref="H5:I5"/>
    <mergeCell ref="J5:K5"/>
    <mergeCell ref="L5:M5"/>
    <mergeCell ref="N5:O5"/>
    <mergeCell ref="P5:Q5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N2:O2"/>
    <mergeCell ref="P2:Q2"/>
    <mergeCell ref="R2:S2"/>
    <mergeCell ref="T2:U2"/>
    <mergeCell ref="V2:W2"/>
    <mergeCell ref="R1:S1"/>
    <mergeCell ref="T1:U1"/>
    <mergeCell ref="V1:W1"/>
    <mergeCell ref="A2:A8"/>
    <mergeCell ref="B2:C8"/>
    <mergeCell ref="F2:G2"/>
    <mergeCell ref="H2:I2"/>
    <mergeCell ref="J2:K2"/>
    <mergeCell ref="L2:M2"/>
    <mergeCell ref="F3:G3"/>
    <mergeCell ref="H3:I3"/>
    <mergeCell ref="J3:K3"/>
    <mergeCell ref="L3:M3"/>
    <mergeCell ref="F1:G1"/>
    <mergeCell ref="H1:I1"/>
    <mergeCell ref="J1:K1"/>
    <mergeCell ref="L1:M1"/>
    <mergeCell ref="N1:O1"/>
    <mergeCell ref="P1:Q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F21"/>
  <sheetViews>
    <sheetView showZeros="0" zoomScale="90" zoomScaleNormal="90" workbookViewId="0">
      <pane ySplit="8" topLeftCell="A9" activePane="bottomLeft" state="frozen"/>
      <selection pane="bottomLeft" activeCell="AA18" sqref="AA18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38" customWidth="1"/>
    <col min="4" max="4" width="2.7109375" style="70" customWidth="1"/>
    <col min="5" max="5" width="4.7109375" style="15" customWidth="1"/>
    <col min="6" max="23" width="3.85546875" style="15" customWidth="1"/>
    <col min="24" max="24" width="3" style="48" customWidth="1"/>
    <col min="25" max="25" width="0" style="49" hidden="1" customWidth="1"/>
    <col min="26" max="26" width="7.28515625" style="48" customWidth="1"/>
  </cols>
  <sheetData>
    <row r="1" spans="1:32" ht="104.25" customHeight="1" x14ac:dyDescent="0.2">
      <c r="A1" s="8"/>
      <c r="B1" s="1" t="s">
        <v>0</v>
      </c>
      <c r="C1" s="1" t="s">
        <v>1</v>
      </c>
      <c r="D1" s="100" t="s">
        <v>21</v>
      </c>
      <c r="E1" s="75"/>
      <c r="F1" s="126" t="s">
        <v>105</v>
      </c>
      <c r="G1" s="127"/>
      <c r="H1" s="126" t="s">
        <v>106</v>
      </c>
      <c r="I1" s="127"/>
      <c r="J1" s="126" t="s">
        <v>107</v>
      </c>
      <c r="K1" s="127"/>
      <c r="L1" s="128" t="s">
        <v>108</v>
      </c>
      <c r="M1" s="129"/>
      <c r="N1" s="128" t="s">
        <v>109</v>
      </c>
      <c r="O1" s="129"/>
      <c r="P1" s="126" t="s">
        <v>110</v>
      </c>
      <c r="Q1" s="127"/>
      <c r="R1" s="126" t="s">
        <v>111</v>
      </c>
      <c r="S1" s="127"/>
      <c r="T1" s="126" t="s">
        <v>112</v>
      </c>
      <c r="U1" s="127"/>
      <c r="V1" s="126" t="s">
        <v>113</v>
      </c>
      <c r="W1" s="127"/>
      <c r="X1" s="106" t="s">
        <v>22</v>
      </c>
    </row>
    <row r="2" spans="1:32" ht="12.95" customHeight="1" x14ac:dyDescent="0.2">
      <c r="A2" s="146"/>
      <c r="B2" s="147" t="s">
        <v>39</v>
      </c>
      <c r="C2" s="148"/>
      <c r="D2" s="101"/>
      <c r="E2" s="4">
        <v>13</v>
      </c>
      <c r="F2" s="153"/>
      <c r="G2" s="154"/>
      <c r="H2" s="155"/>
      <c r="I2" s="156"/>
      <c r="J2" s="139">
        <v>5.4</v>
      </c>
      <c r="K2" s="138"/>
      <c r="L2" s="136" t="s">
        <v>78</v>
      </c>
      <c r="M2" s="135"/>
      <c r="N2" s="142"/>
      <c r="O2" s="143"/>
      <c r="P2" s="137">
        <v>12</v>
      </c>
      <c r="Q2" s="138"/>
      <c r="R2" s="139">
        <v>11</v>
      </c>
      <c r="S2" s="138"/>
      <c r="T2" s="142"/>
      <c r="U2" s="143"/>
      <c r="V2" s="158">
        <v>4.0999999999999996</v>
      </c>
      <c r="W2" s="133"/>
      <c r="X2" s="107"/>
    </row>
    <row r="3" spans="1:32" ht="12.95" customHeight="1" x14ac:dyDescent="0.2">
      <c r="A3" s="146"/>
      <c r="B3" s="147"/>
      <c r="C3" s="148"/>
      <c r="D3" s="101"/>
      <c r="E3" s="96" t="s">
        <v>71</v>
      </c>
      <c r="F3" s="130"/>
      <c r="G3" s="131"/>
      <c r="H3" s="130"/>
      <c r="I3" s="131"/>
      <c r="J3" s="140">
        <v>5.4</v>
      </c>
      <c r="K3" s="141"/>
      <c r="L3" s="136" t="s">
        <v>78</v>
      </c>
      <c r="M3" s="135"/>
      <c r="N3" s="142"/>
      <c r="O3" s="143"/>
      <c r="P3" s="157">
        <v>12</v>
      </c>
      <c r="Q3" s="141"/>
      <c r="R3" s="140">
        <v>11</v>
      </c>
      <c r="S3" s="141"/>
      <c r="T3" s="142"/>
      <c r="U3" s="143"/>
      <c r="V3" s="158">
        <v>4.0999999999999996</v>
      </c>
      <c r="W3" s="133"/>
      <c r="X3" s="107"/>
    </row>
    <row r="4" spans="1:32" ht="12.95" customHeight="1" x14ac:dyDescent="0.2">
      <c r="A4" s="146"/>
      <c r="B4" s="149"/>
      <c r="C4" s="150"/>
      <c r="D4" s="101"/>
      <c r="E4" s="5">
        <v>15</v>
      </c>
      <c r="F4" s="130"/>
      <c r="G4" s="131"/>
      <c r="H4" s="132">
        <v>35.200000000000003</v>
      </c>
      <c r="I4" s="133"/>
      <c r="J4" s="134">
        <v>9.6</v>
      </c>
      <c r="K4" s="135"/>
      <c r="L4" s="136" t="s">
        <v>77</v>
      </c>
      <c r="M4" s="135"/>
      <c r="N4" s="142"/>
      <c r="O4" s="143"/>
      <c r="P4" s="136">
        <v>42</v>
      </c>
      <c r="Q4" s="135"/>
      <c r="R4" s="134">
        <v>44</v>
      </c>
      <c r="S4" s="135"/>
      <c r="T4" s="142"/>
      <c r="U4" s="143"/>
      <c r="V4" s="158">
        <v>4.0999999999999996</v>
      </c>
      <c r="W4" s="133"/>
      <c r="X4" s="107"/>
    </row>
    <row r="5" spans="1:32" ht="12.95" customHeight="1" x14ac:dyDescent="0.2">
      <c r="A5" s="146"/>
      <c r="B5" s="149"/>
      <c r="C5" s="150"/>
      <c r="D5" s="101"/>
      <c r="E5" s="5" t="s">
        <v>72</v>
      </c>
      <c r="F5" s="130"/>
      <c r="G5" s="131"/>
      <c r="H5" s="132">
        <v>35.200000000000003</v>
      </c>
      <c r="I5" s="133"/>
      <c r="J5" s="134">
        <v>9.6</v>
      </c>
      <c r="K5" s="135"/>
      <c r="L5" s="136" t="s">
        <v>77</v>
      </c>
      <c r="M5" s="135"/>
      <c r="N5" s="142"/>
      <c r="O5" s="143"/>
      <c r="P5" s="136">
        <v>42</v>
      </c>
      <c r="Q5" s="135"/>
      <c r="R5" s="134">
        <v>44</v>
      </c>
      <c r="S5" s="135"/>
      <c r="T5" s="142"/>
      <c r="U5" s="143"/>
      <c r="V5" s="158">
        <v>4.0999999999999996</v>
      </c>
      <c r="W5" s="133"/>
      <c r="X5" s="107"/>
    </row>
    <row r="6" spans="1:32" ht="12.95" customHeight="1" x14ac:dyDescent="0.2">
      <c r="A6" s="146"/>
      <c r="B6" s="149"/>
      <c r="C6" s="150"/>
      <c r="D6" s="101"/>
      <c r="E6" s="5">
        <v>17</v>
      </c>
      <c r="F6" s="130"/>
      <c r="G6" s="131"/>
      <c r="H6" s="132">
        <v>70.400000000000006</v>
      </c>
      <c r="I6" s="133"/>
      <c r="J6" s="134">
        <v>14.4</v>
      </c>
      <c r="K6" s="135"/>
      <c r="L6" s="136" t="s">
        <v>76</v>
      </c>
      <c r="M6" s="135"/>
      <c r="N6" s="136">
        <v>12.6</v>
      </c>
      <c r="O6" s="135"/>
      <c r="P6" s="136">
        <v>63</v>
      </c>
      <c r="Q6" s="135"/>
      <c r="R6" s="136">
        <v>66</v>
      </c>
      <c r="S6" s="135"/>
      <c r="T6" s="136">
        <v>22.5</v>
      </c>
      <c r="U6" s="135"/>
      <c r="V6" s="158">
        <v>7.6</v>
      </c>
      <c r="W6" s="133"/>
      <c r="X6" s="107"/>
    </row>
    <row r="7" spans="1:32" ht="12.95" customHeight="1" x14ac:dyDescent="0.2">
      <c r="A7" s="146"/>
      <c r="B7" s="151"/>
      <c r="C7" s="152"/>
      <c r="D7" s="101"/>
      <c r="E7" s="97" t="s">
        <v>73</v>
      </c>
      <c r="F7" s="130"/>
      <c r="G7" s="131"/>
      <c r="H7" s="132">
        <v>70.400000000000006</v>
      </c>
      <c r="I7" s="133"/>
      <c r="J7" s="134">
        <v>14.4</v>
      </c>
      <c r="K7" s="135"/>
      <c r="L7" s="136" t="s">
        <v>75</v>
      </c>
      <c r="M7" s="135"/>
      <c r="N7" s="136">
        <v>12.6</v>
      </c>
      <c r="O7" s="135"/>
      <c r="P7" s="136">
        <v>63</v>
      </c>
      <c r="Q7" s="135"/>
      <c r="R7" s="136">
        <v>66</v>
      </c>
      <c r="S7" s="135"/>
      <c r="T7" s="136">
        <v>22.5</v>
      </c>
      <c r="U7" s="135"/>
      <c r="V7" s="158">
        <v>7.6</v>
      </c>
      <c r="W7" s="133"/>
      <c r="X7" s="107"/>
    </row>
    <row r="8" spans="1:32" ht="12.95" customHeight="1" x14ac:dyDescent="0.2">
      <c r="A8" s="146"/>
      <c r="B8" s="151"/>
      <c r="C8" s="152"/>
      <c r="D8" s="101"/>
      <c r="E8" s="76" t="s">
        <v>2</v>
      </c>
      <c r="F8" s="161">
        <v>86.4</v>
      </c>
      <c r="G8" s="162"/>
      <c r="H8" s="161">
        <v>105.6</v>
      </c>
      <c r="I8" s="162"/>
      <c r="J8" s="163"/>
      <c r="K8" s="164"/>
      <c r="L8" s="159" t="s">
        <v>74</v>
      </c>
      <c r="M8" s="160"/>
      <c r="N8" s="159">
        <v>12.6</v>
      </c>
      <c r="O8" s="160"/>
      <c r="P8" s="159">
        <v>105</v>
      </c>
      <c r="Q8" s="160"/>
      <c r="R8" s="159">
        <v>111</v>
      </c>
      <c r="S8" s="160"/>
      <c r="T8" s="142"/>
      <c r="U8" s="143"/>
      <c r="V8" s="165">
        <v>7.6</v>
      </c>
      <c r="W8" s="162"/>
      <c r="X8" s="107"/>
    </row>
    <row r="9" spans="1:32" x14ac:dyDescent="0.2">
      <c r="A9" s="31"/>
      <c r="B9" s="32" t="s">
        <v>18</v>
      </c>
      <c r="C9" s="6"/>
      <c r="D9" s="69"/>
      <c r="E9" s="1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44"/>
    </row>
    <row r="10" spans="1:32" x14ac:dyDescent="0.2">
      <c r="A10" s="32"/>
      <c r="B10" s="29" t="s">
        <v>5</v>
      </c>
      <c r="C10" s="6" t="s">
        <v>41</v>
      </c>
      <c r="D10" s="44"/>
      <c r="E10" s="16">
        <v>161</v>
      </c>
      <c r="F10" s="22"/>
      <c r="G10" s="22">
        <v>16</v>
      </c>
      <c r="H10" s="22"/>
      <c r="I10" s="22">
        <v>38</v>
      </c>
      <c r="J10" s="22">
        <v>0</v>
      </c>
      <c r="K10" s="22">
        <v>19</v>
      </c>
      <c r="L10" s="22"/>
      <c r="M10" s="22">
        <v>9</v>
      </c>
      <c r="N10" s="22"/>
      <c r="O10" s="22">
        <v>17</v>
      </c>
      <c r="P10" s="22"/>
      <c r="Q10" s="22">
        <v>17</v>
      </c>
      <c r="R10" s="22"/>
      <c r="S10" s="22">
        <v>21</v>
      </c>
      <c r="T10" s="22"/>
      <c r="U10" s="22">
        <v>0</v>
      </c>
      <c r="V10" s="22"/>
      <c r="W10" s="22">
        <v>22</v>
      </c>
      <c r="X10" s="66">
        <v>2</v>
      </c>
      <c r="Z10" s="63">
        <v>0.32723577235772355</v>
      </c>
    </row>
    <row r="11" spans="1:32" x14ac:dyDescent="0.2">
      <c r="A11" s="32"/>
      <c r="B11" s="29" t="s">
        <v>6</v>
      </c>
      <c r="C11" s="6" t="s">
        <v>40</v>
      </c>
      <c r="D11" s="46"/>
      <c r="E11" s="16">
        <v>139</v>
      </c>
      <c r="F11" s="22"/>
      <c r="G11" s="22">
        <v>0</v>
      </c>
      <c r="H11" s="22"/>
      <c r="I11" s="22">
        <v>26</v>
      </c>
      <c r="J11" s="22"/>
      <c r="K11" s="22">
        <v>24</v>
      </c>
      <c r="L11" s="22"/>
      <c r="M11" s="22">
        <v>19</v>
      </c>
      <c r="N11" s="22"/>
      <c r="O11" s="22">
        <v>16</v>
      </c>
      <c r="P11" s="22"/>
      <c r="Q11" s="22">
        <v>9</v>
      </c>
      <c r="R11" s="22"/>
      <c r="S11" s="22">
        <v>6</v>
      </c>
      <c r="T11" s="22"/>
      <c r="U11" s="22">
        <v>15</v>
      </c>
      <c r="V11" s="22"/>
      <c r="W11" s="22">
        <v>22</v>
      </c>
      <c r="X11" s="66">
        <v>2</v>
      </c>
      <c r="Z11" s="63">
        <v>0.28252032520325204</v>
      </c>
    </row>
    <row r="12" spans="1:32" x14ac:dyDescent="0.2">
      <c r="A12" s="32"/>
      <c r="B12" s="29" t="s">
        <v>7</v>
      </c>
      <c r="C12" s="6" t="s">
        <v>43</v>
      </c>
      <c r="D12" s="44"/>
      <c r="E12" s="16">
        <v>78</v>
      </c>
      <c r="F12" s="22"/>
      <c r="G12" s="22">
        <v>0</v>
      </c>
      <c r="H12" s="22"/>
      <c r="I12" s="22">
        <v>12</v>
      </c>
      <c r="J12" s="22"/>
      <c r="K12" s="22">
        <v>10</v>
      </c>
      <c r="L12" s="22"/>
      <c r="M12" s="22">
        <v>14</v>
      </c>
      <c r="N12" s="22"/>
      <c r="O12" s="22">
        <v>4</v>
      </c>
      <c r="P12" s="22"/>
      <c r="Q12" s="22">
        <v>11</v>
      </c>
      <c r="R12" s="22"/>
      <c r="S12" s="22">
        <v>4</v>
      </c>
      <c r="T12" s="22"/>
      <c r="U12" s="22">
        <v>5</v>
      </c>
      <c r="V12" s="22"/>
      <c r="W12" s="22">
        <v>13</v>
      </c>
      <c r="X12" s="66">
        <v>5</v>
      </c>
      <c r="Z12" s="63">
        <v>0.15853658536585366</v>
      </c>
    </row>
    <row r="13" spans="1:32" x14ac:dyDescent="0.2">
      <c r="A13" s="32"/>
      <c r="B13" s="29" t="s">
        <v>8</v>
      </c>
      <c r="C13" s="6" t="s">
        <v>44</v>
      </c>
      <c r="D13" s="44"/>
      <c r="E13" s="16">
        <v>42</v>
      </c>
      <c r="F13" s="23"/>
      <c r="G13" s="22">
        <v>0</v>
      </c>
      <c r="H13" s="22"/>
      <c r="I13" s="22">
        <v>8</v>
      </c>
      <c r="J13" s="22"/>
      <c r="K13" s="22">
        <v>4</v>
      </c>
      <c r="L13" s="22"/>
      <c r="M13" s="22">
        <v>8</v>
      </c>
      <c r="N13" s="22"/>
      <c r="O13" s="22">
        <v>0</v>
      </c>
      <c r="P13" s="22"/>
      <c r="Q13" s="22">
        <v>4</v>
      </c>
      <c r="R13" s="22"/>
      <c r="S13" s="22">
        <v>4</v>
      </c>
      <c r="T13" s="22"/>
      <c r="U13" s="22">
        <v>6</v>
      </c>
      <c r="V13" s="22"/>
      <c r="W13" s="22">
        <v>6</v>
      </c>
      <c r="X13" s="66">
        <v>2</v>
      </c>
      <c r="Z13" s="63">
        <v>8.5365853658536592E-2</v>
      </c>
    </row>
    <row r="14" spans="1:32" s="15" customFormat="1" x14ac:dyDescent="0.2">
      <c r="A14" s="32"/>
      <c r="B14" s="29" t="s">
        <v>8</v>
      </c>
      <c r="C14" s="6" t="s">
        <v>88</v>
      </c>
      <c r="D14" s="44"/>
      <c r="E14" s="16">
        <v>38</v>
      </c>
      <c r="F14" s="23"/>
      <c r="G14" s="22">
        <v>1</v>
      </c>
      <c r="H14" s="22"/>
      <c r="I14" s="22">
        <v>15</v>
      </c>
      <c r="J14" s="22"/>
      <c r="K14" s="22">
        <v>1</v>
      </c>
      <c r="L14" s="22"/>
      <c r="M14" s="22">
        <v>5</v>
      </c>
      <c r="N14" s="22"/>
      <c r="O14" s="22">
        <v>11</v>
      </c>
      <c r="P14" s="22"/>
      <c r="Q14" s="22">
        <v>3</v>
      </c>
      <c r="R14" s="22"/>
      <c r="S14" s="22">
        <v>0</v>
      </c>
      <c r="T14" s="22"/>
      <c r="U14" s="22">
        <v>0</v>
      </c>
      <c r="V14" s="22"/>
      <c r="W14" s="22">
        <v>2</v>
      </c>
      <c r="X14" s="66">
        <v>0</v>
      </c>
      <c r="Y14" s="49"/>
      <c r="Z14" s="63">
        <v>7.7235772357723581E-2</v>
      </c>
      <c r="AA14"/>
      <c r="AB14"/>
      <c r="AC14"/>
      <c r="AD14"/>
      <c r="AE14"/>
      <c r="AF14"/>
    </row>
    <row r="15" spans="1:32" s="15" customFormat="1" x14ac:dyDescent="0.2">
      <c r="A15" s="32"/>
      <c r="B15" s="29" t="s">
        <v>10</v>
      </c>
      <c r="C15" s="6" t="s">
        <v>151</v>
      </c>
      <c r="D15" s="44"/>
      <c r="E15" s="16">
        <v>12</v>
      </c>
      <c r="F15" s="22"/>
      <c r="G15" s="22">
        <v>0</v>
      </c>
      <c r="H15" s="22"/>
      <c r="I15" s="22">
        <v>0</v>
      </c>
      <c r="J15" s="22"/>
      <c r="K15" s="22">
        <v>6</v>
      </c>
      <c r="L15" s="22"/>
      <c r="M15" s="22">
        <v>0</v>
      </c>
      <c r="N15" s="22"/>
      <c r="O15" s="22">
        <v>0</v>
      </c>
      <c r="P15" s="22"/>
      <c r="Q15" s="22">
        <v>0</v>
      </c>
      <c r="R15" s="22"/>
      <c r="S15" s="22">
        <v>0</v>
      </c>
      <c r="T15" s="22"/>
      <c r="U15" s="22">
        <v>0</v>
      </c>
      <c r="V15" s="22"/>
      <c r="W15" s="22">
        <v>6</v>
      </c>
      <c r="X15" s="66">
        <v>0</v>
      </c>
      <c r="Y15" s="49"/>
      <c r="Z15" s="63">
        <v>2.4390243902439025E-2</v>
      </c>
      <c r="AA15"/>
      <c r="AB15"/>
      <c r="AC15"/>
      <c r="AD15"/>
      <c r="AE15"/>
      <c r="AF15"/>
    </row>
    <row r="16" spans="1:32" s="15" customFormat="1" x14ac:dyDescent="0.2">
      <c r="A16" s="84"/>
      <c r="B16" s="29" t="s">
        <v>11</v>
      </c>
      <c r="C16" s="27" t="s">
        <v>148</v>
      </c>
      <c r="D16" s="69"/>
      <c r="E16" s="16">
        <v>11</v>
      </c>
      <c r="F16" s="85"/>
      <c r="G16" s="22">
        <v>0</v>
      </c>
      <c r="H16" s="85"/>
      <c r="I16" s="22">
        <v>0</v>
      </c>
      <c r="J16" s="85"/>
      <c r="K16" s="22">
        <v>6</v>
      </c>
      <c r="L16" s="85"/>
      <c r="M16" s="22">
        <v>0</v>
      </c>
      <c r="N16" s="85"/>
      <c r="O16" s="22">
        <v>0</v>
      </c>
      <c r="P16" s="85"/>
      <c r="Q16" s="22">
        <v>4</v>
      </c>
      <c r="R16" s="85"/>
      <c r="S16" s="22">
        <v>1</v>
      </c>
      <c r="T16" s="85"/>
      <c r="U16" s="22">
        <v>0</v>
      </c>
      <c r="V16" s="85"/>
      <c r="W16" s="22">
        <v>0</v>
      </c>
      <c r="X16" s="86">
        <v>0</v>
      </c>
      <c r="Y16" s="49"/>
      <c r="Z16" s="63">
        <v>2.2357723577235773E-2</v>
      </c>
      <c r="AA16"/>
      <c r="AB16"/>
      <c r="AC16"/>
      <c r="AD16"/>
      <c r="AE16"/>
      <c r="AF16"/>
    </row>
    <row r="17" spans="1:32" s="15" customFormat="1" x14ac:dyDescent="0.2">
      <c r="A17" s="84"/>
      <c r="B17" s="29" t="s">
        <v>12</v>
      </c>
      <c r="C17" s="27" t="s">
        <v>146</v>
      </c>
      <c r="D17" s="69"/>
      <c r="E17" s="16">
        <v>8</v>
      </c>
      <c r="F17" s="85"/>
      <c r="G17" s="22">
        <v>0</v>
      </c>
      <c r="H17" s="85"/>
      <c r="I17" s="22">
        <v>0</v>
      </c>
      <c r="J17" s="85"/>
      <c r="K17" s="22">
        <v>4</v>
      </c>
      <c r="L17" s="85"/>
      <c r="M17" s="22">
        <v>0</v>
      </c>
      <c r="N17" s="85"/>
      <c r="O17" s="22">
        <v>0</v>
      </c>
      <c r="P17" s="85"/>
      <c r="Q17" s="22">
        <v>1</v>
      </c>
      <c r="R17" s="85"/>
      <c r="S17" s="22">
        <v>0</v>
      </c>
      <c r="T17" s="85"/>
      <c r="U17" s="22">
        <v>0</v>
      </c>
      <c r="V17" s="85"/>
      <c r="W17" s="22">
        <v>3</v>
      </c>
      <c r="X17" s="86">
        <v>0</v>
      </c>
      <c r="Y17" s="49"/>
      <c r="Z17" s="63">
        <v>1.6260162601626018E-2</v>
      </c>
      <c r="AA17"/>
      <c r="AB17"/>
      <c r="AC17"/>
      <c r="AD17"/>
      <c r="AE17"/>
      <c r="AF17"/>
    </row>
    <row r="18" spans="1:32" s="15" customFormat="1" x14ac:dyDescent="0.2">
      <c r="A18" s="84"/>
      <c r="B18" s="29" t="s">
        <v>13</v>
      </c>
      <c r="C18" s="27" t="s">
        <v>42</v>
      </c>
      <c r="D18" s="69"/>
      <c r="E18" s="16">
        <v>3</v>
      </c>
      <c r="F18" s="85"/>
      <c r="G18" s="22">
        <v>0</v>
      </c>
      <c r="H18" s="85"/>
      <c r="I18" s="22">
        <v>0</v>
      </c>
      <c r="J18" s="85"/>
      <c r="K18" s="22">
        <v>2</v>
      </c>
      <c r="L18" s="85"/>
      <c r="M18" s="22">
        <v>1</v>
      </c>
      <c r="N18" s="85"/>
      <c r="O18" s="22">
        <v>0</v>
      </c>
      <c r="P18" s="85"/>
      <c r="Q18" s="22">
        <v>0</v>
      </c>
      <c r="R18" s="85"/>
      <c r="S18" s="22">
        <v>0</v>
      </c>
      <c r="T18" s="85"/>
      <c r="U18" s="22">
        <v>0</v>
      </c>
      <c r="V18" s="85"/>
      <c r="W18" s="22">
        <v>0</v>
      </c>
      <c r="X18" s="86">
        <v>0</v>
      </c>
      <c r="Y18" s="49"/>
      <c r="Z18" s="63">
        <v>6.0975609756097563E-3</v>
      </c>
      <c r="AA18"/>
      <c r="AB18"/>
      <c r="AC18"/>
      <c r="AD18"/>
      <c r="AE18"/>
      <c r="AF18"/>
    </row>
    <row r="19" spans="1:32" s="15" customFormat="1" x14ac:dyDescent="0.2">
      <c r="A19" s="84"/>
      <c r="B19" s="29"/>
      <c r="C19" s="27"/>
      <c r="D19" s="69"/>
      <c r="E19" s="16"/>
      <c r="F19" s="85"/>
      <c r="G19" s="22"/>
      <c r="H19" s="85"/>
      <c r="I19" s="22"/>
      <c r="J19" s="85"/>
      <c r="K19" s="85">
        <v>0</v>
      </c>
      <c r="L19" s="85"/>
      <c r="M19" s="85"/>
      <c r="N19" s="85"/>
      <c r="O19" s="22"/>
      <c r="P19" s="85"/>
      <c r="Q19" s="22"/>
      <c r="R19" s="85"/>
      <c r="S19" s="22"/>
      <c r="T19" s="85"/>
      <c r="U19" s="22">
        <v>0</v>
      </c>
      <c r="V19" s="85"/>
      <c r="W19" s="22"/>
      <c r="X19" s="86">
        <v>0</v>
      </c>
      <c r="Y19" s="49"/>
      <c r="Z19" s="63">
        <v>0</v>
      </c>
      <c r="AA19"/>
      <c r="AB19"/>
      <c r="AC19"/>
      <c r="AD19"/>
      <c r="AE19"/>
      <c r="AF19"/>
    </row>
    <row r="20" spans="1:32" s="15" customFormat="1" x14ac:dyDescent="0.2">
      <c r="A20" s="74"/>
      <c r="B20" s="67"/>
      <c r="C20" s="7"/>
      <c r="D20" s="45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14"/>
      <c r="X20" s="34">
        <v>0</v>
      </c>
      <c r="Y20" s="49"/>
      <c r="Z20" s="63">
        <v>0</v>
      </c>
      <c r="AA20"/>
      <c r="AB20"/>
      <c r="AC20"/>
      <c r="AD20"/>
      <c r="AE20"/>
      <c r="AF20"/>
    </row>
    <row r="21" spans="1:32" s="15" customFormat="1" x14ac:dyDescent="0.2">
      <c r="A21" s="33"/>
      <c r="B21" s="33"/>
      <c r="C21" s="36"/>
      <c r="D21" s="47"/>
      <c r="E21" s="73">
        <v>492</v>
      </c>
      <c r="F21" s="26"/>
      <c r="G21" s="25">
        <v>17</v>
      </c>
      <c r="H21" s="25"/>
      <c r="I21" s="25">
        <v>99</v>
      </c>
      <c r="J21" s="25"/>
      <c r="K21" s="25">
        <v>76</v>
      </c>
      <c r="L21" s="25"/>
      <c r="M21" s="25">
        <v>56</v>
      </c>
      <c r="N21" s="25"/>
      <c r="O21" s="25">
        <v>48</v>
      </c>
      <c r="P21" s="25"/>
      <c r="Q21" s="25">
        <v>49</v>
      </c>
      <c r="R21" s="25"/>
      <c r="S21" s="25">
        <v>36</v>
      </c>
      <c r="T21" s="25"/>
      <c r="U21" s="25">
        <v>26</v>
      </c>
      <c r="V21" s="25"/>
      <c r="W21" s="25">
        <v>74</v>
      </c>
      <c r="X21" s="47">
        <v>11</v>
      </c>
      <c r="Y21" s="49"/>
      <c r="Z21" s="64">
        <v>1</v>
      </c>
      <c r="AA21"/>
      <c r="AB21"/>
      <c r="AC21"/>
      <c r="AD21"/>
      <c r="AE21"/>
      <c r="AF21"/>
    </row>
  </sheetData>
  <mergeCells count="74">
    <mergeCell ref="V7:W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V4:W4"/>
    <mergeCell ref="F5:G5"/>
    <mergeCell ref="H5:I5"/>
    <mergeCell ref="J5:K5"/>
    <mergeCell ref="L5:M5"/>
    <mergeCell ref="N5:O5"/>
    <mergeCell ref="P5:Q5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N2:O2"/>
    <mergeCell ref="P2:Q2"/>
    <mergeCell ref="R2:S2"/>
    <mergeCell ref="T2:U2"/>
    <mergeCell ref="V2:W2"/>
    <mergeCell ref="R1:S1"/>
    <mergeCell ref="T1:U1"/>
    <mergeCell ref="V1:W1"/>
    <mergeCell ref="A2:A8"/>
    <mergeCell ref="B2:C8"/>
    <mergeCell ref="F2:G2"/>
    <mergeCell ref="H2:I2"/>
    <mergeCell ref="J2:K2"/>
    <mergeCell ref="L2:M2"/>
    <mergeCell ref="F3:G3"/>
    <mergeCell ref="H3:I3"/>
    <mergeCell ref="J3:K3"/>
    <mergeCell ref="L3:M3"/>
    <mergeCell ref="F1:G1"/>
    <mergeCell ref="H1:I1"/>
    <mergeCell ref="J1:K1"/>
    <mergeCell ref="L1:M1"/>
    <mergeCell ref="N1:O1"/>
    <mergeCell ref="P1:Q1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B4:H57"/>
  <sheetViews>
    <sheetView showGridLines="0" zoomScale="90" zoomScaleNormal="90" workbookViewId="0">
      <selection activeCell="K26" sqref="K26"/>
    </sheetView>
  </sheetViews>
  <sheetFormatPr baseColWidth="10" defaultRowHeight="12.75" x14ac:dyDescent="0.2"/>
  <cols>
    <col min="1" max="1" width="3.28515625" customWidth="1"/>
    <col min="2" max="2" width="16.28515625" customWidth="1"/>
  </cols>
  <sheetData>
    <row r="4" spans="2:7" x14ac:dyDescent="0.2">
      <c r="B4" s="51" t="s">
        <v>45</v>
      </c>
    </row>
    <row r="5" spans="2:7" x14ac:dyDescent="0.2">
      <c r="B5" s="51" t="s">
        <v>46</v>
      </c>
    </row>
    <row r="6" spans="2:7" x14ac:dyDescent="0.2">
      <c r="B6" s="51" t="s">
        <v>67</v>
      </c>
    </row>
    <row r="7" spans="2:7" x14ac:dyDescent="0.2">
      <c r="B7" s="51" t="s">
        <v>38</v>
      </c>
    </row>
    <row r="8" spans="2:7" ht="13.5" thickBot="1" x14ac:dyDescent="0.25">
      <c r="B8" s="51"/>
    </row>
    <row r="9" spans="2:7" ht="24.75" customHeight="1" thickBot="1" x14ac:dyDescent="0.25">
      <c r="B9" s="80" t="s">
        <v>33</v>
      </c>
      <c r="C9" s="81" t="s">
        <v>34</v>
      </c>
      <c r="D9" s="81" t="s">
        <v>35</v>
      </c>
      <c r="E9" s="81" t="s">
        <v>36</v>
      </c>
      <c r="F9" s="81" t="s">
        <v>102</v>
      </c>
      <c r="G9" s="82" t="s">
        <v>103</v>
      </c>
    </row>
    <row r="10" spans="2:7" x14ac:dyDescent="0.2">
      <c r="B10" s="60" t="s">
        <v>5</v>
      </c>
      <c r="C10" s="61">
        <v>25</v>
      </c>
      <c r="D10" s="61">
        <v>18</v>
      </c>
      <c r="E10" s="61">
        <v>14</v>
      </c>
      <c r="F10" s="61">
        <v>10</v>
      </c>
      <c r="G10" s="62">
        <v>6</v>
      </c>
    </row>
    <row r="11" spans="2:7" x14ac:dyDescent="0.2">
      <c r="B11" s="77" t="s">
        <v>37</v>
      </c>
      <c r="C11" s="78">
        <v>24</v>
      </c>
      <c r="D11" s="78">
        <v>17</v>
      </c>
      <c r="E11" s="78">
        <v>13</v>
      </c>
      <c r="F11" s="78">
        <v>9</v>
      </c>
      <c r="G11" s="79">
        <v>5</v>
      </c>
    </row>
    <row r="12" spans="2:7" x14ac:dyDescent="0.2">
      <c r="B12" s="56" t="s">
        <v>6</v>
      </c>
      <c r="C12" s="52">
        <v>22</v>
      </c>
      <c r="D12" s="52">
        <v>16</v>
      </c>
      <c r="E12" s="52">
        <v>12</v>
      </c>
      <c r="F12" s="52">
        <v>8</v>
      </c>
      <c r="G12" s="53">
        <v>4</v>
      </c>
    </row>
    <row r="13" spans="2:7" x14ac:dyDescent="0.2">
      <c r="B13" s="56" t="s">
        <v>7</v>
      </c>
      <c r="C13" s="52">
        <v>20</v>
      </c>
      <c r="D13" s="52">
        <v>14</v>
      </c>
      <c r="E13" s="52">
        <v>10</v>
      </c>
      <c r="F13" s="52">
        <v>6</v>
      </c>
      <c r="G13" s="53">
        <v>3</v>
      </c>
    </row>
    <row r="14" spans="2:7" x14ac:dyDescent="0.2">
      <c r="B14" s="56" t="s">
        <v>8</v>
      </c>
      <c r="C14" s="52">
        <v>18</v>
      </c>
      <c r="D14" s="52">
        <v>12</v>
      </c>
      <c r="E14" s="52">
        <v>9</v>
      </c>
      <c r="F14" s="52">
        <v>5</v>
      </c>
      <c r="G14" s="53">
        <v>2</v>
      </c>
    </row>
    <row r="15" spans="2:7" x14ac:dyDescent="0.2">
      <c r="B15" s="56" t="s">
        <v>9</v>
      </c>
      <c r="C15" s="52">
        <v>16</v>
      </c>
      <c r="D15" s="52">
        <v>11</v>
      </c>
      <c r="E15" s="52">
        <v>8</v>
      </c>
      <c r="F15" s="52">
        <v>4</v>
      </c>
      <c r="G15" s="53">
        <v>1</v>
      </c>
    </row>
    <row r="16" spans="2:7" x14ac:dyDescent="0.2">
      <c r="B16" s="56" t="s">
        <v>10</v>
      </c>
      <c r="C16" s="52">
        <v>15</v>
      </c>
      <c r="D16" s="52">
        <v>10</v>
      </c>
      <c r="E16" s="52">
        <v>7</v>
      </c>
      <c r="F16" s="52">
        <v>3</v>
      </c>
      <c r="G16" s="53">
        <v>1</v>
      </c>
    </row>
    <row r="17" spans="2:7" x14ac:dyDescent="0.2">
      <c r="B17" s="56" t="s">
        <v>11</v>
      </c>
      <c r="C17" s="52">
        <v>14</v>
      </c>
      <c r="D17" s="52">
        <v>9</v>
      </c>
      <c r="E17" s="52">
        <v>6</v>
      </c>
      <c r="F17" s="52">
        <v>2</v>
      </c>
      <c r="G17" s="53">
        <v>1</v>
      </c>
    </row>
    <row r="18" spans="2:7" x14ac:dyDescent="0.2">
      <c r="B18" s="56" t="s">
        <v>12</v>
      </c>
      <c r="C18" s="52">
        <v>13</v>
      </c>
      <c r="D18" s="52">
        <v>8</v>
      </c>
      <c r="E18" s="52">
        <v>5</v>
      </c>
      <c r="F18" s="52">
        <v>1</v>
      </c>
      <c r="G18" s="53">
        <v>1</v>
      </c>
    </row>
    <row r="19" spans="2:7" x14ac:dyDescent="0.2">
      <c r="B19" s="56" t="s">
        <v>13</v>
      </c>
      <c r="C19" s="52">
        <v>12</v>
      </c>
      <c r="D19" s="52">
        <v>7</v>
      </c>
      <c r="E19" s="52">
        <v>4</v>
      </c>
      <c r="F19" s="52">
        <v>1</v>
      </c>
      <c r="G19" s="53">
        <v>1</v>
      </c>
    </row>
    <row r="20" spans="2:7" x14ac:dyDescent="0.2">
      <c r="B20" s="56" t="s">
        <v>20</v>
      </c>
      <c r="C20" s="52">
        <v>11</v>
      </c>
      <c r="D20" s="52">
        <v>6</v>
      </c>
      <c r="E20" s="52">
        <v>3</v>
      </c>
      <c r="F20" s="52">
        <v>1</v>
      </c>
      <c r="G20" s="53"/>
    </row>
    <row r="21" spans="2:7" x14ac:dyDescent="0.2">
      <c r="B21" s="56" t="s">
        <v>24</v>
      </c>
      <c r="C21" s="52">
        <v>10</v>
      </c>
      <c r="D21" s="52">
        <v>5</v>
      </c>
      <c r="E21" s="52">
        <v>2</v>
      </c>
      <c r="F21" s="52">
        <v>1</v>
      </c>
      <c r="G21" s="53"/>
    </row>
    <row r="22" spans="2:7" x14ac:dyDescent="0.2">
      <c r="B22" s="56" t="s">
        <v>23</v>
      </c>
      <c r="C22" s="52">
        <v>9</v>
      </c>
      <c r="D22" s="52">
        <v>4</v>
      </c>
      <c r="E22" s="52">
        <v>1</v>
      </c>
      <c r="F22" s="52">
        <v>1</v>
      </c>
      <c r="G22" s="53"/>
    </row>
    <row r="23" spans="2:7" x14ac:dyDescent="0.2">
      <c r="B23" s="56" t="s">
        <v>25</v>
      </c>
      <c r="C23" s="52">
        <v>8</v>
      </c>
      <c r="D23" s="52">
        <v>3</v>
      </c>
      <c r="E23" s="52">
        <v>1</v>
      </c>
      <c r="F23" s="52">
        <v>1</v>
      </c>
      <c r="G23" s="53"/>
    </row>
    <row r="24" spans="2:7" x14ac:dyDescent="0.2">
      <c r="B24" s="56" t="s">
        <v>26</v>
      </c>
      <c r="C24" s="52">
        <v>7</v>
      </c>
      <c r="D24" s="52">
        <v>2</v>
      </c>
      <c r="E24" s="52">
        <v>1</v>
      </c>
      <c r="F24" s="52">
        <v>1</v>
      </c>
      <c r="G24" s="53"/>
    </row>
    <row r="25" spans="2:7" x14ac:dyDescent="0.2">
      <c r="B25" s="56" t="s">
        <v>27</v>
      </c>
      <c r="C25" s="52">
        <v>6</v>
      </c>
      <c r="D25" s="52">
        <v>1</v>
      </c>
      <c r="E25" s="52">
        <v>1</v>
      </c>
      <c r="F25" s="52">
        <v>1</v>
      </c>
      <c r="G25" s="53"/>
    </row>
    <row r="26" spans="2:7" x14ac:dyDescent="0.2">
      <c r="B26" s="56" t="s">
        <v>28</v>
      </c>
      <c r="C26" s="52">
        <v>5</v>
      </c>
      <c r="D26" s="52">
        <v>1</v>
      </c>
      <c r="E26" s="52">
        <v>1</v>
      </c>
      <c r="F26" s="52">
        <v>1</v>
      </c>
      <c r="G26" s="53"/>
    </row>
    <row r="27" spans="2:7" x14ac:dyDescent="0.2">
      <c r="B27" s="56" t="s">
        <v>29</v>
      </c>
      <c r="C27" s="52">
        <v>4</v>
      </c>
      <c r="D27" s="52">
        <v>1</v>
      </c>
      <c r="E27" s="52">
        <v>1</v>
      </c>
      <c r="F27" s="52">
        <v>1</v>
      </c>
      <c r="G27" s="53"/>
    </row>
    <row r="28" spans="2:7" x14ac:dyDescent="0.2">
      <c r="B28" s="56" t="s">
        <v>30</v>
      </c>
      <c r="C28" s="52">
        <v>3</v>
      </c>
      <c r="D28" s="52">
        <v>1</v>
      </c>
      <c r="E28" s="52">
        <v>1</v>
      </c>
      <c r="F28" s="52">
        <v>1</v>
      </c>
      <c r="G28" s="53"/>
    </row>
    <row r="29" spans="2:7" x14ac:dyDescent="0.2">
      <c r="B29" s="56" t="s">
        <v>31</v>
      </c>
      <c r="C29" s="52">
        <v>2</v>
      </c>
      <c r="D29" s="52">
        <v>1</v>
      </c>
      <c r="E29" s="52">
        <v>1</v>
      </c>
      <c r="F29" s="52">
        <v>1</v>
      </c>
      <c r="G29" s="53"/>
    </row>
    <row r="30" spans="2:7" x14ac:dyDescent="0.2">
      <c r="B30" s="93" t="s">
        <v>32</v>
      </c>
      <c r="C30" s="94">
        <v>1</v>
      </c>
      <c r="D30" s="94">
        <v>1</v>
      </c>
      <c r="E30" s="94">
        <v>1</v>
      </c>
      <c r="F30" s="94"/>
      <c r="G30" s="95"/>
    </row>
    <row r="31" spans="2:7" x14ac:dyDescent="0.2">
      <c r="B31" s="56" t="s">
        <v>47</v>
      </c>
      <c r="C31" s="94">
        <v>1</v>
      </c>
      <c r="D31" s="94">
        <v>1</v>
      </c>
      <c r="E31" s="94">
        <v>1</v>
      </c>
      <c r="F31" s="94"/>
      <c r="G31" s="95"/>
    </row>
    <row r="32" spans="2:7" x14ac:dyDescent="0.2">
      <c r="B32" s="93" t="s">
        <v>48</v>
      </c>
      <c r="C32" s="94">
        <v>1</v>
      </c>
      <c r="D32" s="94">
        <v>1</v>
      </c>
      <c r="E32" s="94">
        <v>1</v>
      </c>
      <c r="F32" s="94"/>
      <c r="G32" s="95"/>
    </row>
    <row r="33" spans="2:7" x14ac:dyDescent="0.2">
      <c r="B33" s="56" t="s">
        <v>49</v>
      </c>
      <c r="C33" s="94">
        <v>1</v>
      </c>
      <c r="D33" s="94">
        <v>1</v>
      </c>
      <c r="E33" s="94">
        <v>1</v>
      </c>
      <c r="F33" s="94"/>
      <c r="G33" s="95"/>
    </row>
    <row r="34" spans="2:7" x14ac:dyDescent="0.2">
      <c r="B34" s="93" t="s">
        <v>50</v>
      </c>
      <c r="C34" s="94">
        <v>1</v>
      </c>
      <c r="D34" s="94">
        <v>1</v>
      </c>
      <c r="E34" s="94">
        <v>1</v>
      </c>
      <c r="F34" s="94"/>
      <c r="G34" s="95"/>
    </row>
    <row r="35" spans="2:7" x14ac:dyDescent="0.2">
      <c r="B35" s="56" t="s">
        <v>51</v>
      </c>
      <c r="C35" s="94">
        <v>1</v>
      </c>
      <c r="D35" s="94">
        <v>1</v>
      </c>
      <c r="E35" s="94">
        <v>1</v>
      </c>
      <c r="F35" s="94"/>
      <c r="G35" s="95"/>
    </row>
    <row r="36" spans="2:7" x14ac:dyDescent="0.2">
      <c r="B36" s="93" t="s">
        <v>52</v>
      </c>
      <c r="C36" s="94">
        <v>1</v>
      </c>
      <c r="D36" s="94">
        <v>1</v>
      </c>
      <c r="E36" s="94">
        <v>1</v>
      </c>
      <c r="F36" s="94"/>
      <c r="G36" s="95"/>
    </row>
    <row r="37" spans="2:7" x14ac:dyDescent="0.2">
      <c r="B37" s="56" t="s">
        <v>53</v>
      </c>
      <c r="C37" s="94">
        <v>1</v>
      </c>
      <c r="D37" s="94">
        <v>1</v>
      </c>
      <c r="E37" s="94">
        <v>1</v>
      </c>
      <c r="F37" s="94"/>
      <c r="G37" s="95"/>
    </row>
    <row r="38" spans="2:7" x14ac:dyDescent="0.2">
      <c r="B38" s="93" t="s">
        <v>54</v>
      </c>
      <c r="C38" s="94">
        <v>1</v>
      </c>
      <c r="D38" s="94">
        <v>1</v>
      </c>
      <c r="E38" s="94">
        <v>1</v>
      </c>
      <c r="F38" s="94"/>
      <c r="G38" s="95"/>
    </row>
    <row r="39" spans="2:7" x14ac:dyDescent="0.2">
      <c r="B39" s="56" t="s">
        <v>55</v>
      </c>
      <c r="C39" s="94">
        <v>1</v>
      </c>
      <c r="D39" s="94">
        <v>1</v>
      </c>
      <c r="E39" s="94">
        <v>1</v>
      </c>
      <c r="F39" s="94"/>
      <c r="G39" s="95"/>
    </row>
    <row r="40" spans="2:7" x14ac:dyDescent="0.2">
      <c r="B40" s="93" t="s">
        <v>56</v>
      </c>
      <c r="C40" s="94">
        <v>1</v>
      </c>
      <c r="D40" s="94">
        <v>1</v>
      </c>
      <c r="E40" s="94"/>
      <c r="F40" s="94"/>
      <c r="G40" s="95"/>
    </row>
    <row r="41" spans="2:7" x14ac:dyDescent="0.2">
      <c r="B41" s="56" t="s">
        <v>57</v>
      </c>
      <c r="C41" s="94">
        <v>1</v>
      </c>
      <c r="D41" s="94">
        <v>1</v>
      </c>
      <c r="E41" s="94"/>
      <c r="F41" s="94"/>
      <c r="G41" s="95"/>
    </row>
    <row r="42" spans="2:7" x14ac:dyDescent="0.2">
      <c r="B42" s="93" t="s">
        <v>58</v>
      </c>
      <c r="C42" s="94">
        <v>1</v>
      </c>
      <c r="D42" s="94">
        <v>1</v>
      </c>
      <c r="E42" s="94"/>
      <c r="F42" s="94"/>
      <c r="G42" s="95"/>
    </row>
    <row r="43" spans="2:7" x14ac:dyDescent="0.2">
      <c r="B43" s="56" t="s">
        <v>59</v>
      </c>
      <c r="C43" s="94">
        <v>1</v>
      </c>
      <c r="D43" s="94">
        <v>1</v>
      </c>
      <c r="E43" s="94"/>
      <c r="F43" s="94"/>
      <c r="G43" s="95"/>
    </row>
    <row r="44" spans="2:7" x14ac:dyDescent="0.2">
      <c r="B44" s="93" t="s">
        <v>60</v>
      </c>
      <c r="C44" s="94">
        <v>1</v>
      </c>
      <c r="D44" s="94">
        <v>1</v>
      </c>
      <c r="E44" s="94"/>
      <c r="F44" s="94"/>
      <c r="G44" s="95"/>
    </row>
    <row r="45" spans="2:7" x14ac:dyDescent="0.2">
      <c r="B45" s="56" t="s">
        <v>61</v>
      </c>
      <c r="C45" s="94">
        <v>1</v>
      </c>
      <c r="D45" s="94">
        <v>1</v>
      </c>
      <c r="E45" s="94"/>
      <c r="F45" s="94"/>
      <c r="G45" s="95"/>
    </row>
    <row r="46" spans="2:7" x14ac:dyDescent="0.2">
      <c r="B46" s="93" t="s">
        <v>62</v>
      </c>
      <c r="C46" s="94">
        <v>1</v>
      </c>
      <c r="D46" s="94">
        <v>1</v>
      </c>
      <c r="E46" s="94"/>
      <c r="F46" s="94"/>
      <c r="G46" s="95"/>
    </row>
    <row r="47" spans="2:7" x14ac:dyDescent="0.2">
      <c r="B47" s="56" t="s">
        <v>63</v>
      </c>
      <c r="C47" s="94">
        <v>1</v>
      </c>
      <c r="D47" s="94">
        <v>1</v>
      </c>
      <c r="E47" s="94"/>
      <c r="F47" s="94"/>
      <c r="G47" s="95"/>
    </row>
    <row r="48" spans="2:7" x14ac:dyDescent="0.2">
      <c r="B48" s="93" t="s">
        <v>64</v>
      </c>
      <c r="C48" s="94">
        <v>1</v>
      </c>
      <c r="D48" s="94">
        <v>1</v>
      </c>
      <c r="E48" s="94"/>
      <c r="F48" s="94"/>
      <c r="G48" s="95"/>
    </row>
    <row r="49" spans="2:8" x14ac:dyDescent="0.2">
      <c r="B49" s="56" t="s">
        <v>65</v>
      </c>
      <c r="C49" s="94">
        <v>1</v>
      </c>
      <c r="D49" s="94">
        <v>1</v>
      </c>
      <c r="E49" s="94"/>
      <c r="F49" s="94"/>
      <c r="G49" s="95"/>
    </row>
    <row r="50" spans="2:8" ht="13.5" thickBot="1" x14ac:dyDescent="0.25">
      <c r="B50" s="57" t="s">
        <v>66</v>
      </c>
      <c r="C50" s="54">
        <v>1</v>
      </c>
      <c r="D50" s="54"/>
      <c r="E50" s="54"/>
      <c r="F50" s="54"/>
      <c r="G50" s="55"/>
    </row>
    <row r="53" spans="2:8" x14ac:dyDescent="0.2">
      <c r="B53" s="90"/>
      <c r="C53" s="91"/>
      <c r="D53" s="91"/>
      <c r="E53" s="91"/>
      <c r="F53" s="91"/>
      <c r="G53" s="91"/>
      <c r="H53" s="91"/>
    </row>
    <row r="55" spans="2:8" x14ac:dyDescent="0.2">
      <c r="B55" s="51"/>
    </row>
    <row r="56" spans="2:8" x14ac:dyDescent="0.2">
      <c r="B56" s="51"/>
    </row>
    <row r="57" spans="2:8" x14ac:dyDescent="0.2">
      <c r="B57" s="51"/>
    </row>
  </sheetData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F9" twoDigitTextYear="1"/>
    <ignoredError sqref="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Cupwertung Gesamt</vt:lpstr>
      <vt:lpstr>Cupwertung U13+Mädchen U14</vt:lpstr>
      <vt:lpstr>Cupwertung U15+Mädchen U17</vt:lpstr>
      <vt:lpstr>Cupwertung U17+Juniorinnen</vt:lpstr>
      <vt:lpstr>Cupwertung Junioren</vt:lpstr>
      <vt:lpstr>Cupwertung Clubs</vt:lpstr>
      <vt:lpstr>Punkteschema NEU 2017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Karl</cp:lastModifiedBy>
  <cp:lastPrinted>2017-05-22T14:24:00Z</cp:lastPrinted>
  <dcterms:created xsi:type="dcterms:W3CDTF">1996-10-17T05:27:31Z</dcterms:created>
  <dcterms:modified xsi:type="dcterms:W3CDTF">2018-09-16T17:14:20Z</dcterms:modified>
</cp:coreProperties>
</file>