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2896" yWindow="65251" windowWidth="16710" windowHeight="15600" tabRatio="812" firstSheet="2" activeTab="8"/>
  </bookViews>
  <sheets>
    <sheet name="Cupwertung Gesamt" sheetId="1" state="hidden" r:id="rId1"/>
    <sheet name="Cupwertung Gesamt U9-U15" sheetId="2" state="hidden" r:id="rId2"/>
    <sheet name="U 9" sheetId="3" r:id="rId3"/>
    <sheet name="U 11" sheetId="4" r:id="rId4"/>
    <sheet name="U 13" sheetId="5" r:id="rId5"/>
    <sheet name="U 15" sheetId="6" r:id="rId6"/>
    <sheet name="U 17" sheetId="7" r:id="rId7"/>
    <sheet name="JunInnen" sheetId="8" r:id="rId8"/>
    <sheet name="Cupwertung Clubs" sheetId="9" r:id="rId9"/>
    <sheet name="Cupwertung Clubs U9-U15" sheetId="10" r:id="rId10"/>
    <sheet name="Punkteschema" sheetId="11" r:id="rId11"/>
  </sheets>
  <definedNames/>
  <calcPr fullCalcOnLoad="1"/>
</workbook>
</file>

<file path=xl/sharedStrings.xml><?xml version="1.0" encoding="utf-8"?>
<sst xmlns="http://schemas.openxmlformats.org/spreadsheetml/2006/main" count="3659" uniqueCount="348">
  <si>
    <t>Gruber Florian</t>
  </si>
  <si>
    <t>Muskelkater Genesis Team</t>
  </si>
  <si>
    <t>*)</t>
  </si>
  <si>
    <t>Tranninger Elias</t>
  </si>
  <si>
    <t>Huber Fabian</t>
  </si>
  <si>
    <t xml:space="preserve"> 26.5.2012                                             
Cross Country 
Kleinzell</t>
  </si>
  <si>
    <t>RC ARBÖ ANF Mazda Eder Walding</t>
  </si>
  <si>
    <t>SK Kleinzell</t>
  </si>
  <si>
    <t>x</t>
  </si>
  <si>
    <t>Nigl Mathias</t>
  </si>
  <si>
    <t>SK Kleinzell</t>
  </si>
  <si>
    <t>Schindler Thomas</t>
  </si>
  <si>
    <t>Bucher Jonas</t>
  </si>
  <si>
    <t>Kamleitner Michael</t>
  </si>
  <si>
    <t>x</t>
  </si>
  <si>
    <t>Mayr Jonas</t>
  </si>
  <si>
    <t>x</t>
  </si>
  <si>
    <t>x</t>
  </si>
  <si>
    <t>Attwenger Elena</t>
  </si>
  <si>
    <t>x</t>
  </si>
  <si>
    <t>Bauer Stefan</t>
  </si>
  <si>
    <t>x</t>
  </si>
  <si>
    <t>Pölzl Michael</t>
  </si>
  <si>
    <t>x</t>
  </si>
  <si>
    <t>Hoiselbauer Alexander</t>
  </si>
  <si>
    <t>x</t>
  </si>
  <si>
    <t>Gruber Marco</t>
  </si>
  <si>
    <t>Schorschi St. Georgen/W.</t>
  </si>
  <si>
    <t>*)</t>
  </si>
  <si>
    <t>x</t>
  </si>
  <si>
    <t>Hofer Daniel</t>
  </si>
  <si>
    <t>Schorschi St. Georgen/W.</t>
  </si>
  <si>
    <t>x</t>
  </si>
  <si>
    <t>x</t>
  </si>
  <si>
    <t>x</t>
  </si>
  <si>
    <t>x</t>
  </si>
  <si>
    <t>Pölzl Florian</t>
  </si>
  <si>
    <t>*)</t>
  </si>
  <si>
    <t>x</t>
  </si>
  <si>
    <t>x</t>
  </si>
  <si>
    <t>x</t>
  </si>
  <si>
    <t>Neumüller Eric</t>
  </si>
  <si>
    <t>Freudenthaler Michael</t>
  </si>
  <si>
    <t>*)</t>
  </si>
  <si>
    <t>x</t>
  </si>
  <si>
    <t>Kranzer Matthias</t>
  </si>
  <si>
    <t>x</t>
  </si>
  <si>
    <t>x</t>
  </si>
  <si>
    <t>ARBÖ Rad u. Sport Kiesl</t>
  </si>
  <si>
    <t xml:space="preserve">ÖAMTC Hrinkow Bikes Steyr </t>
  </si>
  <si>
    <t>GRV Windischgarsten</t>
  </si>
  <si>
    <t>SK Kleinzell</t>
  </si>
  <si>
    <t>Name</t>
  </si>
  <si>
    <t>Club</t>
  </si>
  <si>
    <t>Jun</t>
  </si>
  <si>
    <t>Rang</t>
  </si>
  <si>
    <t>Punkte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</si>
  <si>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</si>
  <si>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</si>
  <si>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</si>
  <si>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</si>
  <si>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</si>
  <si>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</si>
  <si>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</si>
  <si>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</si>
  <si>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</si>
  <si>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U 13</t>
  </si>
  <si>
    <t>Steindler Julian</t>
  </si>
  <si>
    <t>Wagner Hugo Maximillian</t>
  </si>
  <si>
    <t>ÖAMTC Power Bike Team Windhaag</t>
  </si>
  <si>
    <t>Leitner Simon</t>
  </si>
  <si>
    <t>Schindler Lukas</t>
  </si>
  <si>
    <t>Wimmer Bernhard</t>
  </si>
  <si>
    <t>Pilz Jakob</t>
  </si>
  <si>
    <t>x</t>
  </si>
  <si>
    <t>x</t>
  </si>
  <si>
    <t>*)</t>
  </si>
  <si>
    <r>
      <t>Achtung:</t>
    </r>
    <r>
      <rPr>
        <sz val="10"/>
        <color indexed="10"/>
        <rFont val="Arial"/>
        <family val="2"/>
      </rPr>
      <t xml:space="preserve">   </t>
    </r>
    <r>
      <rPr>
        <sz val="10"/>
        <rFont val="Arial"/>
        <family val="2"/>
      </rPr>
      <t>1 Streichresultat *) f. Kat. U 9 - Jun.</t>
    </r>
    <r>
      <rPr>
        <sz val="10"/>
        <color indexed="10"/>
        <rFont val="Arial"/>
        <family val="2"/>
      </rPr>
      <t xml:space="preserve">
</t>
    </r>
    <r>
      <rPr>
        <sz val="10"/>
        <rFont val="Arial"/>
        <family val="2"/>
      </rPr>
      <t>Das Rennen mit den niedrigsten Punkten bzw. nicht gefahrenes Rennen wird am Saisonende aus der Wertung gestrichen, Punkte-Bonifikation lt. Liste für internat. Einsätze (ausschließl. ÖRV)</t>
    </r>
  </si>
  <si>
    <t>ÖAMTC Power Bike Team Windhaag</t>
  </si>
  <si>
    <t>ASKÖ Laufrad Steyr</t>
  </si>
  <si>
    <t>RSC ÖAMTC Bad Ischl</t>
  </si>
  <si>
    <t>Hönigl Iris</t>
  </si>
  <si>
    <t>Keck Anton</t>
  </si>
  <si>
    <t>x</t>
  </si>
  <si>
    <t>x</t>
  </si>
  <si>
    <t>x</t>
  </si>
  <si>
    <t>x</t>
  </si>
  <si>
    <t>Holzleitner Mario</t>
  </si>
  <si>
    <t>*)</t>
  </si>
  <si>
    <t>x</t>
  </si>
  <si>
    <t>x</t>
  </si>
  <si>
    <t>x</t>
  </si>
  <si>
    <t>x</t>
  </si>
  <si>
    <t>x</t>
  </si>
  <si>
    <t xml:space="preserve">15.8.2012
Marathon Reichraming  </t>
  </si>
  <si>
    <t>Rang</t>
  </si>
  <si>
    <t>Punkte</t>
  </si>
  <si>
    <t>Schöttl Laura</t>
  </si>
  <si>
    <t>RC ARBÖ ANF Mazda Eder Walding</t>
  </si>
  <si>
    <t>Luksch Sabrina</t>
  </si>
  <si>
    <t>Hametner Julia</t>
  </si>
  <si>
    <t>Derflinger Carina</t>
  </si>
  <si>
    <t>RCN Rochelt Niederneukirchen</t>
  </si>
  <si>
    <t>Zitterl Alexander</t>
  </si>
  <si>
    <t>Holzner Dominik</t>
  </si>
  <si>
    <t>NF Großraming Bike Team Kaiser</t>
  </si>
  <si>
    <t>Hönigl Gregor</t>
  </si>
  <si>
    <t>Rauschal Severin</t>
  </si>
  <si>
    <t>RC ARBÖ ANF Mazda Eder Walding</t>
  </si>
  <si>
    <t>6.</t>
  </si>
  <si>
    <t>Brandner Lea Sophie</t>
  </si>
  <si>
    <t>*)</t>
  </si>
  <si>
    <t xml:space="preserve">Breitenfellner Juliane </t>
  </si>
  <si>
    <t>SK Kleinzell</t>
  </si>
  <si>
    <t>Aistleitner Gregor</t>
  </si>
  <si>
    <t>Aistleitner Nikolas</t>
  </si>
  <si>
    <t>Mayr Dominik</t>
  </si>
  <si>
    <t>Wegerer Jonas</t>
  </si>
  <si>
    <t>Hautz Luca</t>
  </si>
  <si>
    <t>RCN Rochelt Niederneukirchen</t>
  </si>
  <si>
    <t>www.atterbike.at</t>
  </si>
  <si>
    <t>ARBÖ RC Freistadt</t>
  </si>
  <si>
    <t>Ablinger Moritz</t>
  </si>
  <si>
    <t>Huber Matthias</t>
  </si>
  <si>
    <t>RCN Rochelt Niederneukirchen</t>
  </si>
  <si>
    <t>RCN Rochelt Niederneukirchen</t>
  </si>
  <si>
    <t xml:space="preserve">Clubwertung </t>
  </si>
  <si>
    <t xml:space="preserve">Clubwertung </t>
  </si>
  <si>
    <t>ASKÖ Laufrad Steyr</t>
  </si>
  <si>
    <t>12.</t>
  </si>
  <si>
    <t>26.08.2012                        Cross Country          Ottenschlag</t>
  </si>
  <si>
    <t>1.9. -2.9.2012               Cross Country                   St. Georgen</t>
  </si>
  <si>
    <t>2</t>
  </si>
  <si>
    <t>1</t>
  </si>
  <si>
    <t>Pilz Johannes</t>
  </si>
  <si>
    <t>Schorschi St. Georgen/W.</t>
  </si>
  <si>
    <t>Leber Manfred</t>
  </si>
  <si>
    <t>Hessenberger Tobias</t>
  </si>
  <si>
    <t>Hoiselbauer Markus</t>
  </si>
  <si>
    <t>Leitner Julian</t>
  </si>
  <si>
    <t>NF Großraming Bike Team Kaiser</t>
  </si>
  <si>
    <t>Zauner David</t>
  </si>
  <si>
    <t>Als Auslandseinsatz werden ausschließlich ÖRV-Entsendungen gewertet</t>
  </si>
  <si>
    <t>U 9</t>
  </si>
  <si>
    <t>U 11</t>
  </si>
  <si>
    <t>MX light</t>
  </si>
  <si>
    <t>10 +</t>
  </si>
  <si>
    <t>9</t>
  </si>
  <si>
    <t>8</t>
  </si>
  <si>
    <t>7</t>
  </si>
  <si>
    <t>6</t>
  </si>
  <si>
    <t>5</t>
  </si>
  <si>
    <t>4</t>
  </si>
  <si>
    <t>3</t>
  </si>
  <si>
    <t>Praher Christina</t>
  </si>
  <si>
    <t>RCN Rochelt Niederneukirchen</t>
  </si>
  <si>
    <t>1.</t>
  </si>
  <si>
    <t>2.</t>
  </si>
  <si>
    <t>Kleeberger Pascal</t>
  </si>
  <si>
    <t>Bramel Julian</t>
  </si>
  <si>
    <t>Aigner Stefan</t>
  </si>
  <si>
    <t>Breitenfellner Markus</t>
  </si>
  <si>
    <t>Aigner Kathrin</t>
  </si>
  <si>
    <t>Herber Viktoria</t>
  </si>
  <si>
    <t>U 15</t>
  </si>
  <si>
    <t>U 17</t>
  </si>
  <si>
    <t>Gesamtpunkte:</t>
  </si>
  <si>
    <t>10.</t>
  </si>
  <si>
    <t>Anzahl der Streichresultate</t>
  </si>
  <si>
    <t>Punkte aus Streichresultaten</t>
  </si>
  <si>
    <t>12.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</si>
  <si>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</si>
  <si>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</si>
  <si>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</si>
  <si>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</si>
  <si>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</si>
  <si>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</si>
  <si>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</si>
  <si>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</si>
  <si>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</si>
  <si>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Starteranzahl
Rang</t>
  </si>
  <si>
    <t>RC ARBÖ ANF Mazda Eder Walding</t>
  </si>
  <si>
    <t>RCN Rochelt Niederneukirchen</t>
  </si>
  <si>
    <t>ASKÖ ARBÖ RC Linz</t>
  </si>
  <si>
    <t>Aistleitner Christian</t>
  </si>
  <si>
    <t>ÖAMTC Power Bike Team Windhaag</t>
  </si>
  <si>
    <t>Hammerschmid Marvin</t>
  </si>
  <si>
    <t>Reiter Jakob</t>
  </si>
  <si>
    <t>Hirtenlehner Max</t>
  </si>
  <si>
    <t>Lietz Felix</t>
  </si>
  <si>
    <t>Wimmer Carmen</t>
  </si>
  <si>
    <t>Lichtenegger Marlene</t>
  </si>
  <si>
    <t>Wimmer Sigrid</t>
  </si>
  <si>
    <t>Kaar Alexander</t>
  </si>
  <si>
    <t>NF Großraming Bike Team Kaiser</t>
  </si>
  <si>
    <t>Leitner Magdalena</t>
  </si>
  <si>
    <t>Bikesport RC Micheldorf</t>
  </si>
  <si>
    <t>* keine Lizenz</t>
  </si>
  <si>
    <t>Muskelkater Genesis Team</t>
  </si>
  <si>
    <t>Junioren/Innen</t>
  </si>
  <si>
    <t>*)</t>
  </si>
  <si>
    <t>Mayer Lukas</t>
  </si>
  <si>
    <t>x</t>
  </si>
  <si>
    <t>x</t>
  </si>
  <si>
    <t>x</t>
  </si>
  <si>
    <t>x</t>
  </si>
  <si>
    <t>x</t>
  </si>
  <si>
    <t>x</t>
  </si>
  <si>
    <t>Hochstöger Daniel</t>
  </si>
  <si>
    <t>*)</t>
  </si>
  <si>
    <t>Tranninger Paul</t>
  </si>
  <si>
    <t>x</t>
  </si>
  <si>
    <t>x</t>
  </si>
  <si>
    <t>*)</t>
  </si>
  <si>
    <t>4.</t>
  </si>
  <si>
    <t>x</t>
  </si>
  <si>
    <t>SK Kleinzell</t>
  </si>
  <si>
    <t>Kitzberger Dominik *</t>
  </si>
  <si>
    <t>RCN Rochelt Niederneukirchen</t>
  </si>
  <si>
    <t>Die Kategorien U 17 und Junior/Innen müssen im Besitz einer gültigen ÖRV-Lizenz sein !</t>
  </si>
  <si>
    <t>Ebner Fabian</t>
  </si>
  <si>
    <t>Aufderklamm Flora</t>
  </si>
  <si>
    <t>Attwenger Moritz</t>
  </si>
  <si>
    <t>15.7.2012
Cross Country Junior Trophy Bad Goisern</t>
  </si>
  <si>
    <t>Rang</t>
  </si>
  <si>
    <t>Punkte</t>
  </si>
  <si>
    <t>Punkte</t>
  </si>
  <si>
    <t>NF Großraming Bike Team Kaiser</t>
  </si>
  <si>
    <t>x</t>
  </si>
  <si>
    <t>Hochstöger Patrick</t>
  </si>
  <si>
    <t>Schorschi St. Georgen/W.</t>
  </si>
  <si>
    <t>x</t>
  </si>
  <si>
    <t>Schartmüller Alexander</t>
  </si>
  <si>
    <t>Schorschi St. Georgen/W.</t>
  </si>
  <si>
    <t>x</t>
  </si>
  <si>
    <t>x</t>
  </si>
  <si>
    <t>Von, "nicht OÖ-Athleten" errungene Punkte bleiben vakant !</t>
  </si>
  <si>
    <t>Auf Entscheid des SPAU (nach Antrag bei der Generalversammlung) findet künftig folgendes Punkteschema Anwendung:</t>
  </si>
  <si>
    <t>MTB Club Salzkammergut</t>
  </si>
  <si>
    <t>Auslandseinsatz</t>
  </si>
  <si>
    <t>Jechsmayr Barbara</t>
  </si>
  <si>
    <t>Zoister Moritz</t>
  </si>
  <si>
    <t>Hammerschmid Raphael</t>
  </si>
  <si>
    <t>Wimmer Florian</t>
  </si>
  <si>
    <t xml:space="preserve">Vorderderfler Paul </t>
  </si>
  <si>
    <t xml:space="preserve">Schneeberger Marlene </t>
  </si>
  <si>
    <t xml:space="preserve">Ilk Lena </t>
  </si>
  <si>
    <t>Pühringer Luisa</t>
  </si>
  <si>
    <t>Indra Stella</t>
  </si>
  <si>
    <t>*)</t>
  </si>
  <si>
    <t>*)</t>
  </si>
  <si>
    <t xml:space="preserve">Kastner Nina </t>
  </si>
  <si>
    <t>Fröschl Veronika</t>
  </si>
  <si>
    <t xml:space="preserve">Kaufmann Lukas </t>
  </si>
  <si>
    <t xml:space="preserve">Huber Maximillian </t>
  </si>
  <si>
    <t xml:space="preserve">Pollak Sascha </t>
  </si>
  <si>
    <t xml:space="preserve">Köhler Jakob </t>
  </si>
  <si>
    <t xml:space="preserve">Kwolek Wojtek </t>
  </si>
  <si>
    <t xml:space="preserve">Reinegger Daniel </t>
  </si>
  <si>
    <t>Mitterhuemer Ingo</t>
  </si>
  <si>
    <t xml:space="preserve">Lischka Gregor </t>
  </si>
  <si>
    <t xml:space="preserve">Steinmaßl Manuel </t>
  </si>
  <si>
    <t>9.</t>
  </si>
  <si>
    <t>Pflügl Marc</t>
  </si>
  <si>
    <t>ASKÖ ARBÖ RC Linz</t>
  </si>
  <si>
    <t>RCN Rochelt Niederneukirchen</t>
  </si>
  <si>
    <t>02.6.2012                                             
City Kriterium Steyr</t>
  </si>
  <si>
    <t>16. + 17.6.2012
Cross Country
Windhaag</t>
  </si>
  <si>
    <t>x</t>
  </si>
  <si>
    <t>*)</t>
  </si>
  <si>
    <t>Eigner Hannes</t>
  </si>
  <si>
    <t>x</t>
  </si>
  <si>
    <t>Lamplmayr Mario</t>
  </si>
  <si>
    <t>*)</t>
  </si>
  <si>
    <t>Bikesport RC Micheldorf</t>
  </si>
  <si>
    <t>Haugeneder Manuel</t>
  </si>
  <si>
    <t>Hametner Patrick</t>
  </si>
  <si>
    <t>Braml Marlies</t>
  </si>
  <si>
    <t>*)</t>
  </si>
  <si>
    <t>x</t>
  </si>
  <si>
    <t>x</t>
  </si>
  <si>
    <t>6*)</t>
  </si>
  <si>
    <t>28.4.2012
Technikbewerb
Walding</t>
  </si>
  <si>
    <t>Pflügl Colin</t>
  </si>
  <si>
    <t>Weigert Marco</t>
  </si>
  <si>
    <t>Wimmer Christina</t>
  </si>
  <si>
    <t>1.9. -2.9.2012               Cross Country                   St. Georgen</t>
  </si>
  <si>
    <t xml:space="preserve">15.9.-16.9.2012
Cross Country
Tittling (D) </t>
  </si>
  <si>
    <t>Rang</t>
  </si>
  <si>
    <t>Hebenberger Ulrich</t>
  </si>
  <si>
    <t>Zeininger Julia</t>
  </si>
  <si>
    <t>Foidl Max</t>
  </si>
  <si>
    <t>x</t>
  </si>
  <si>
    <t>*)</t>
  </si>
  <si>
    <t>Gierlinger Linus</t>
  </si>
  <si>
    <t>RC ARBÖ ANF Mazda Eder Walding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</si>
  <si>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</si>
  <si>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</si>
  <si>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</si>
  <si>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</si>
  <si>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</si>
  <si>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</si>
  <si>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</si>
  <si>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</si>
  <si>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</si>
  <si>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</si>
  <si>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</si>
  <si>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</si>
  <si>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Wagner Bastian</t>
  </si>
  <si>
    <t>x</t>
  </si>
  <si>
    <t xml:space="preserve">Pühringer Kilian </t>
  </si>
  <si>
    <t xml:space="preserve">Leitner Daniel </t>
  </si>
  <si>
    <t>Pürstinger Loris</t>
  </si>
  <si>
    <t xml:space="preserve">Tatzreiter Martin </t>
  </si>
  <si>
    <t xml:space="preserve">Hauser Lukas </t>
  </si>
  <si>
    <t xml:space="preserve">Herber Lisa Marie </t>
  </si>
  <si>
    <t xml:space="preserve">Schober David </t>
  </si>
  <si>
    <t xml:space="preserve">Schober Simon </t>
  </si>
  <si>
    <t xml:space="preserve">Hammerschmid Mario </t>
  </si>
  <si>
    <t>Tatzreiter Rafael</t>
  </si>
  <si>
    <t>Kaufmann Andreas</t>
  </si>
  <si>
    <t>Light Bike Racing Team</t>
  </si>
  <si>
    <t>RCN Rochelt Niederneukirchen</t>
  </si>
  <si>
    <t>SK Kleinzell</t>
  </si>
  <si>
    <t>NF Großraming Bike Team Kaiser</t>
  </si>
  <si>
    <t>Seirlehner Lukas</t>
  </si>
  <si>
    <t>Zoister Fabian</t>
  </si>
  <si>
    <t>Tranninger Tabea</t>
  </si>
  <si>
    <t>MTB Club Salzkammergut</t>
  </si>
  <si>
    <t>x</t>
  </si>
  <si>
    <t>x</t>
  </si>
  <si>
    <t>x</t>
  </si>
  <si>
    <t>x</t>
  </si>
  <si>
    <t>4*)</t>
  </si>
  <si>
    <t>2*)</t>
  </si>
  <si>
    <t>13*)</t>
  </si>
  <si>
    <t>Mayer Andreas</t>
  </si>
  <si>
    <t>NF Großraming Bike Team Kaiser</t>
  </si>
  <si>
    <t>Wolfmayr Thomas</t>
  </si>
  <si>
    <t>Hirtenlehner Felix</t>
  </si>
  <si>
    <t>4*)</t>
  </si>
  <si>
    <t>3*)</t>
  </si>
  <si>
    <t>5*)</t>
  </si>
  <si>
    <t>17*)</t>
  </si>
  <si>
    <t>SK Kleinzell</t>
  </si>
  <si>
    <t>NF Großraming Bike Team Kaiser</t>
  </si>
  <si>
    <t>21*)</t>
  </si>
  <si>
    <t>26*)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</si>
</sst>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0&quot;km&quot;"/>
    <numFmt numFmtId="185" formatCode="0\ &quot;km&quot;"/>
    <numFmt numFmtId="186" formatCode="0.0\ &quot;km&quot;"/>
    <numFmt numFmtId="187" formatCode="0.0%"/>
  </numFmts>
  <fonts count="2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Verdana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3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10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>
        <color indexed="63"/>
      </top>
      <bottom style="dotted"/>
    </border>
    <border>
      <left style="thin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>
        <color indexed="63"/>
      </top>
      <bottom style="dotted"/>
    </border>
    <border>
      <left style="dotted"/>
      <right style="thin"/>
      <top style="thin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medium"/>
      <top style="dotted"/>
      <bottom style="dotted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 style="dotted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thin"/>
      <right style="hair"/>
      <top style="hair"/>
      <bottom style="hair"/>
    </border>
    <border>
      <left style="dotted"/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 style="hair"/>
      <top style="dotted"/>
      <bottom style="dotted"/>
    </border>
    <border>
      <left style="thin"/>
      <right style="hair"/>
      <top>
        <color indexed="63"/>
      </top>
      <bottom style="dotted"/>
    </border>
    <border>
      <left style="dotted"/>
      <right style="thin"/>
      <top>
        <color indexed="63"/>
      </top>
      <bottom>
        <color indexed="63"/>
      </bottom>
    </border>
    <border>
      <left style="hair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1" applyNumberFormat="0" applyAlignment="0" applyProtection="0"/>
    <xf numFmtId="0" fontId="17" fillId="20" borderId="2" applyNumberFormat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22" fillId="21" borderId="0" applyNumberFormat="0" applyBorder="0" applyAlignment="0" applyProtection="0"/>
    <xf numFmtId="0" fontId="10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24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5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3" borderId="9" applyNumberFormat="0" applyAlignment="0" applyProtection="0"/>
  </cellStyleXfs>
  <cellXfs count="276">
    <xf numFmtId="0" fontId="0" fillId="0" borderId="0" xfId="0" applyAlignment="1">
      <alignment/>
    </xf>
    <xf numFmtId="0" fontId="0" fillId="20" borderId="10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right"/>
    </xf>
    <xf numFmtId="0" fontId="1" fillId="10" borderId="11" xfId="0" applyFont="1" applyFill="1" applyBorder="1" applyAlignment="1">
      <alignment horizontal="center"/>
    </xf>
    <xf numFmtId="0" fontId="1" fillId="10" borderId="12" xfId="0" applyFont="1" applyFill="1" applyBorder="1" applyAlignment="1">
      <alignment horizontal="center"/>
    </xf>
    <xf numFmtId="0" fontId="1" fillId="10" borderId="13" xfId="0" applyFont="1" applyFill="1" applyBorder="1" applyAlignment="1">
      <alignment horizontal="center"/>
    </xf>
    <xf numFmtId="0" fontId="0" fillId="20" borderId="14" xfId="0" applyFill="1" applyBorder="1" applyAlignment="1">
      <alignment/>
    </xf>
    <xf numFmtId="0" fontId="1" fillId="20" borderId="15" xfId="0" applyFont="1" applyFill="1" applyBorder="1" applyAlignment="1">
      <alignment horizontal="center" textRotation="90"/>
    </xf>
    <xf numFmtId="0" fontId="1" fillId="0" borderId="16" xfId="0" applyFont="1" applyBorder="1" applyAlignment="1">
      <alignment horizontal="center" textRotation="90"/>
    </xf>
    <xf numFmtId="0" fontId="1" fillId="20" borderId="17" xfId="0" applyFont="1" applyFill="1" applyBorder="1" applyAlignment="1">
      <alignment horizontal="center"/>
    </xf>
    <xf numFmtId="0" fontId="1" fillId="20" borderId="18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20" borderId="20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0" borderId="24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Border="1" applyAlignment="1">
      <alignment horizontal="right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31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0" fillId="20" borderId="2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0" xfId="0" applyFont="1" applyAlignment="1">
      <alignment horizontal="center"/>
    </xf>
    <xf numFmtId="187" fontId="0" fillId="0" borderId="0" xfId="0" applyNumberFormat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14" xfId="0" applyBorder="1" applyAlignment="1">
      <alignment/>
    </xf>
    <xf numFmtId="0" fontId="2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left" vertical="center" wrapText="1"/>
    </xf>
    <xf numFmtId="0" fontId="0" fillId="0" borderId="14" xfId="0" applyBorder="1" applyAlignment="1">
      <alignment horizontal="center"/>
    </xf>
    <xf numFmtId="0" fontId="1" fillId="20" borderId="45" xfId="0" applyFont="1" applyFill="1" applyBorder="1" applyAlignment="1">
      <alignment horizontal="center" textRotation="90"/>
    </xf>
    <xf numFmtId="0" fontId="1" fillId="0" borderId="46" xfId="0" applyFont="1" applyBorder="1" applyAlignment="1">
      <alignment horizontal="center" textRotation="90"/>
    </xf>
    <xf numFmtId="0" fontId="1" fillId="0" borderId="11" xfId="0" applyFont="1" applyBorder="1" applyAlignment="1">
      <alignment/>
    </xf>
    <xf numFmtId="0" fontId="1" fillId="20" borderId="47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3" fillId="0" borderId="51" xfId="0" applyFont="1" applyBorder="1" applyAlignment="1">
      <alignment horizontal="left" wrapText="1"/>
    </xf>
    <xf numFmtId="49" fontId="3" fillId="0" borderId="52" xfId="0" applyNumberFormat="1" applyFont="1" applyBorder="1" applyAlignment="1">
      <alignment horizontal="center"/>
    </xf>
    <xf numFmtId="49" fontId="3" fillId="0" borderId="5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87" fontId="1" fillId="0" borderId="0" xfId="52" applyNumberFormat="1" applyFont="1" applyAlignment="1">
      <alignment horizontal="center"/>
    </xf>
    <xf numFmtId="187" fontId="1" fillId="0" borderId="0" xfId="0" applyNumberFormat="1" applyFont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3" fillId="0" borderId="54" xfId="0" applyNumberFormat="1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23" borderId="10" xfId="0" applyFont="1" applyFill="1" applyBorder="1" applyAlignment="1">
      <alignment horizontal="right"/>
    </xf>
    <xf numFmtId="0" fontId="1" fillId="23" borderId="34" xfId="0" applyFont="1" applyFill="1" applyBorder="1" applyAlignment="1">
      <alignment/>
    </xf>
    <xf numFmtId="0" fontId="1" fillId="23" borderId="12" xfId="0" applyFont="1" applyFill="1" applyBorder="1" applyAlignment="1">
      <alignment horizontal="center"/>
    </xf>
    <xf numFmtId="0" fontId="1" fillId="23" borderId="12" xfId="0" applyFont="1" applyFill="1" applyBorder="1" applyAlignment="1">
      <alignment/>
    </xf>
    <xf numFmtId="0" fontId="1" fillId="23" borderId="18" xfId="0" applyFont="1" applyFill="1" applyBorder="1" applyAlignment="1">
      <alignment horizontal="center"/>
    </xf>
    <xf numFmtId="0" fontId="1" fillId="23" borderId="19" xfId="0" applyFont="1" applyFill="1" applyBorder="1" applyAlignment="1">
      <alignment horizontal="center"/>
    </xf>
    <xf numFmtId="0" fontId="1" fillId="23" borderId="12" xfId="0" applyFont="1" applyFill="1" applyBorder="1" applyAlignment="1">
      <alignment horizontal="center"/>
    </xf>
    <xf numFmtId="1" fontId="1" fillId="23" borderId="12" xfId="0" applyNumberFormat="1" applyFont="1" applyFill="1" applyBorder="1" applyAlignment="1">
      <alignment/>
    </xf>
    <xf numFmtId="0" fontId="1" fillId="0" borderId="32" xfId="0" applyFont="1" applyBorder="1" applyAlignment="1">
      <alignment horizontal="center" shrinkToFit="1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1" fontId="1" fillId="0" borderId="13" xfId="0" applyNumberFormat="1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2" fillId="0" borderId="58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/>
    </xf>
    <xf numFmtId="1" fontId="1" fillId="0" borderId="14" xfId="0" applyNumberFormat="1" applyFont="1" applyFill="1" applyBorder="1" applyAlignment="1">
      <alignment/>
    </xf>
    <xf numFmtId="0" fontId="1" fillId="0" borderId="6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61" xfId="0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0" fillId="0" borderId="32" xfId="0" applyFill="1" applyBorder="1" applyAlignment="1">
      <alignment/>
    </xf>
    <xf numFmtId="0" fontId="0" fillId="0" borderId="62" xfId="0" applyFill="1" applyBorder="1" applyAlignment="1">
      <alignment/>
    </xf>
    <xf numFmtId="0" fontId="0" fillId="0" borderId="0" xfId="0" applyFill="1" applyAlignment="1">
      <alignment/>
    </xf>
    <xf numFmtId="0" fontId="1" fillId="0" borderId="34" xfId="0" applyFont="1" applyFill="1" applyBorder="1" applyAlignment="1">
      <alignment/>
    </xf>
    <xf numFmtId="0" fontId="1" fillId="0" borderId="63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87" fontId="0" fillId="0" borderId="0" xfId="0" applyNumberForma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58" xfId="0" applyFont="1" applyBorder="1" applyAlignment="1">
      <alignment horizontal="center"/>
    </xf>
    <xf numFmtId="0" fontId="8" fillId="0" borderId="5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186" fontId="1" fillId="10" borderId="66" xfId="0" applyNumberFormat="1" applyFont="1" applyFill="1" applyBorder="1" applyAlignment="1">
      <alignment horizontal="center"/>
    </xf>
    <xf numFmtId="186" fontId="1" fillId="10" borderId="33" xfId="0" applyNumberFormat="1" applyFont="1" applyFill="1" applyBorder="1" applyAlignment="1">
      <alignment horizontal="center"/>
    </xf>
    <xf numFmtId="0" fontId="1" fillId="0" borderId="67" xfId="0" applyFont="1" applyBorder="1" applyAlignment="1">
      <alignment horizontal="center" textRotation="90"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70" xfId="0" applyFont="1" applyBorder="1" applyAlignment="1">
      <alignment horizontal="center" textRotation="90"/>
    </xf>
    <xf numFmtId="0" fontId="1" fillId="0" borderId="66" xfId="0" applyFont="1" applyBorder="1" applyAlignment="1">
      <alignment horizontal="center"/>
    </xf>
    <xf numFmtId="0" fontId="1" fillId="23" borderId="33" xfId="0" applyFont="1" applyFill="1" applyBorder="1" applyAlignment="1">
      <alignment horizontal="center"/>
    </xf>
    <xf numFmtId="0" fontId="1" fillId="20" borderId="67" xfId="0" applyFont="1" applyFill="1" applyBorder="1" applyAlignment="1">
      <alignment horizontal="center" textRotation="90"/>
    </xf>
    <xf numFmtId="0" fontId="1" fillId="20" borderId="70" xfId="0" applyFont="1" applyFill="1" applyBorder="1" applyAlignment="1">
      <alignment horizontal="center" textRotation="90"/>
    </xf>
    <xf numFmtId="0" fontId="3" fillId="0" borderId="43" xfId="0" applyFont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1" fontId="1" fillId="0" borderId="12" xfId="0" applyNumberFormat="1" applyFont="1" applyFill="1" applyBorder="1" applyAlignment="1">
      <alignment/>
    </xf>
    <xf numFmtId="0" fontId="1" fillId="0" borderId="58" xfId="0" applyFont="1" applyBorder="1" applyAlignment="1">
      <alignment horizontal="right"/>
    </xf>
    <xf numFmtId="0" fontId="1" fillId="0" borderId="71" xfId="0" applyFont="1" applyFill="1" applyBorder="1" applyAlignment="1">
      <alignment/>
    </xf>
    <xf numFmtId="0" fontId="1" fillId="0" borderId="56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20" borderId="45" xfId="0" applyFont="1" applyFill="1" applyBorder="1" applyAlignment="1">
      <alignment horizontal="center"/>
    </xf>
    <xf numFmtId="0" fontId="1" fillId="20" borderId="72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1" fillId="0" borderId="59" xfId="0" applyFont="1" applyBorder="1" applyAlignment="1">
      <alignment horizontal="center" textRotation="90"/>
    </xf>
    <xf numFmtId="0" fontId="1" fillId="0" borderId="23" xfId="0" applyFont="1" applyFill="1" applyBorder="1" applyAlignment="1">
      <alignment/>
    </xf>
    <xf numFmtId="0" fontId="1" fillId="0" borderId="74" xfId="0" applyFont="1" applyBorder="1" applyAlignment="1">
      <alignment horizontal="center"/>
    </xf>
    <xf numFmtId="0" fontId="1" fillId="20" borderId="75" xfId="0" applyFont="1" applyFill="1" applyBorder="1" applyAlignment="1">
      <alignment horizontal="center"/>
    </xf>
    <xf numFmtId="0" fontId="1" fillId="0" borderId="37" xfId="0" applyFont="1" applyFill="1" applyBorder="1" applyAlignment="1">
      <alignment/>
    </xf>
    <xf numFmtId="0" fontId="1" fillId="0" borderId="13" xfId="0" applyFont="1" applyFill="1" applyBorder="1" applyAlignment="1">
      <alignment horizontal="left"/>
    </xf>
    <xf numFmtId="0" fontId="1" fillId="0" borderId="32" xfId="0" applyFont="1" applyFill="1" applyBorder="1" applyAlignment="1">
      <alignment/>
    </xf>
    <xf numFmtId="0" fontId="1" fillId="20" borderId="76" xfId="0" applyFont="1" applyFill="1" applyBorder="1" applyAlignment="1">
      <alignment horizontal="center"/>
    </xf>
    <xf numFmtId="0" fontId="1" fillId="0" borderId="77" xfId="0" applyFont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1" fontId="1" fillId="0" borderId="73" xfId="0" applyNumberFormat="1" applyFont="1" applyFill="1" applyBorder="1" applyAlignment="1">
      <alignment/>
    </xf>
    <xf numFmtId="0" fontId="1" fillId="0" borderId="78" xfId="0" applyFont="1" applyFill="1" applyBorder="1" applyAlignment="1">
      <alignment/>
    </xf>
    <xf numFmtId="0" fontId="1" fillId="0" borderId="79" xfId="0" applyFont="1" applyFill="1" applyBorder="1" applyAlignment="1">
      <alignment/>
    </xf>
    <xf numFmtId="0" fontId="1" fillId="0" borderId="62" xfId="0" applyFont="1" applyFill="1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60" xfId="0" applyFont="1" applyBorder="1" applyAlignment="1">
      <alignment/>
    </xf>
    <xf numFmtId="0" fontId="0" fillId="0" borderId="70" xfId="0" applyBorder="1" applyAlignment="1">
      <alignment/>
    </xf>
    <xf numFmtId="0" fontId="1" fillId="0" borderId="80" xfId="0" applyFont="1" applyFill="1" applyBorder="1" applyAlignment="1">
      <alignment/>
    </xf>
    <xf numFmtId="0" fontId="1" fillId="0" borderId="66" xfId="0" applyFont="1" applyFill="1" applyBorder="1" applyAlignment="1">
      <alignment/>
    </xf>
    <xf numFmtId="0" fontId="1" fillId="0" borderId="81" xfId="0" applyFont="1" applyBorder="1" applyAlignment="1">
      <alignment horizontal="center"/>
    </xf>
    <xf numFmtId="0" fontId="1" fillId="0" borderId="82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20" borderId="83" xfId="0" applyFont="1" applyFill="1" applyBorder="1" applyAlignment="1">
      <alignment horizontal="center"/>
    </xf>
    <xf numFmtId="0" fontId="1" fillId="0" borderId="80" xfId="0" applyFont="1" applyBorder="1" applyAlignment="1">
      <alignment horizontal="center"/>
    </xf>
    <xf numFmtId="0" fontId="1" fillId="20" borderId="84" xfId="0" applyFont="1" applyFill="1" applyBorder="1" applyAlignment="1">
      <alignment horizontal="center"/>
    </xf>
    <xf numFmtId="0" fontId="1" fillId="0" borderId="85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22" xfId="0" applyFont="1" applyFill="1" applyBorder="1" applyAlignment="1">
      <alignment/>
    </xf>
    <xf numFmtId="0" fontId="1" fillId="0" borderId="87" xfId="0" applyFont="1" applyBorder="1" applyAlignment="1">
      <alignment horizontal="center"/>
    </xf>
    <xf numFmtId="0" fontId="1" fillId="0" borderId="31" xfId="0" applyFont="1" applyFill="1" applyBorder="1" applyAlignment="1">
      <alignment horizontal="right"/>
    </xf>
    <xf numFmtId="0" fontId="0" fillId="0" borderId="88" xfId="0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89" xfId="0" applyFont="1" applyBorder="1" applyAlignment="1">
      <alignment horizontal="center"/>
    </xf>
    <xf numFmtId="0" fontId="1" fillId="0" borderId="24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90" xfId="0" applyFont="1" applyBorder="1" applyAlignment="1">
      <alignment horizontal="center"/>
    </xf>
    <xf numFmtId="0" fontId="1" fillId="0" borderId="58" xfId="0" applyFont="1" applyFill="1" applyBorder="1" applyAlignment="1">
      <alignment horizontal="right"/>
    </xf>
    <xf numFmtId="0" fontId="1" fillId="0" borderId="88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91" xfId="0" applyFont="1" applyBorder="1" applyAlignment="1">
      <alignment horizontal="center"/>
    </xf>
    <xf numFmtId="0" fontId="1" fillId="0" borderId="92" xfId="0" applyFont="1" applyBorder="1" applyAlignment="1">
      <alignment horizontal="center"/>
    </xf>
    <xf numFmtId="0" fontId="1" fillId="0" borderId="93" xfId="0" applyFont="1" applyBorder="1" applyAlignment="1">
      <alignment horizontal="center"/>
    </xf>
    <xf numFmtId="0" fontId="1" fillId="0" borderId="94" xfId="0" applyFont="1" applyBorder="1" applyAlignment="1">
      <alignment horizontal="center"/>
    </xf>
    <xf numFmtId="0" fontId="1" fillId="20" borderId="94" xfId="0" applyFont="1" applyFill="1" applyBorder="1" applyAlignment="1">
      <alignment horizontal="center" textRotation="90"/>
    </xf>
    <xf numFmtId="0" fontId="1" fillId="20" borderId="95" xfId="0" applyFont="1" applyFill="1" applyBorder="1" applyAlignment="1">
      <alignment horizontal="center"/>
    </xf>
    <xf numFmtId="0" fontId="1" fillId="20" borderId="92" xfId="0" applyFont="1" applyFill="1" applyBorder="1" applyAlignment="1">
      <alignment horizontal="center"/>
    </xf>
    <xf numFmtId="0" fontId="1" fillId="20" borderId="93" xfId="0" applyFont="1" applyFill="1" applyBorder="1" applyAlignment="1">
      <alignment horizontal="center"/>
    </xf>
    <xf numFmtId="0" fontId="1" fillId="20" borderId="29" xfId="0" applyFont="1" applyFill="1" applyBorder="1" applyAlignment="1">
      <alignment horizontal="center"/>
    </xf>
    <xf numFmtId="0" fontId="1" fillId="20" borderId="91" xfId="0" applyFont="1" applyFill="1" applyBorder="1" applyAlignment="1">
      <alignment horizontal="center"/>
    </xf>
    <xf numFmtId="0" fontId="1" fillId="24" borderId="92" xfId="0" applyFont="1" applyFill="1" applyBorder="1" applyAlignment="1">
      <alignment horizontal="center"/>
    </xf>
    <xf numFmtId="0" fontId="1" fillId="20" borderId="96" xfId="0" applyFont="1" applyFill="1" applyBorder="1" applyAlignment="1">
      <alignment horizontal="center"/>
    </xf>
    <xf numFmtId="0" fontId="1" fillId="20" borderId="82" xfId="0" applyFont="1" applyFill="1" applyBorder="1" applyAlignment="1">
      <alignment horizontal="center"/>
    </xf>
    <xf numFmtId="0" fontId="1" fillId="23" borderId="12" xfId="0" applyFont="1" applyFill="1" applyBorder="1" applyAlignment="1">
      <alignment horizontal="center"/>
    </xf>
    <xf numFmtId="0" fontId="1" fillId="23" borderId="58" xfId="0" applyFont="1" applyFill="1" applyBorder="1" applyAlignment="1">
      <alignment horizontal="right"/>
    </xf>
    <xf numFmtId="0" fontId="1" fillId="23" borderId="13" xfId="0" applyFont="1" applyFill="1" applyBorder="1" applyAlignment="1">
      <alignment/>
    </xf>
    <xf numFmtId="0" fontId="1" fillId="23" borderId="34" xfId="0" applyFont="1" applyFill="1" applyBorder="1" applyAlignment="1">
      <alignment/>
    </xf>
    <xf numFmtId="0" fontId="1" fillId="23" borderId="12" xfId="0" applyFont="1" applyFill="1" applyBorder="1" applyAlignment="1">
      <alignment horizontal="center"/>
    </xf>
    <xf numFmtId="0" fontId="1" fillId="23" borderId="24" xfId="0" applyFont="1" applyFill="1" applyBorder="1" applyAlignment="1">
      <alignment horizontal="center"/>
    </xf>
    <xf numFmtId="0" fontId="1" fillId="23" borderId="30" xfId="0" applyFont="1" applyFill="1" applyBorder="1" applyAlignment="1">
      <alignment horizontal="center"/>
    </xf>
    <xf numFmtId="0" fontId="1" fillId="23" borderId="17" xfId="0" applyFont="1" applyFill="1" applyBorder="1" applyAlignment="1">
      <alignment horizontal="center"/>
    </xf>
    <xf numFmtId="0" fontId="1" fillId="23" borderId="37" xfId="0" applyFont="1" applyFill="1" applyBorder="1" applyAlignment="1">
      <alignment horizontal="center"/>
    </xf>
    <xf numFmtId="0" fontId="1" fillId="23" borderId="10" xfId="0" applyFont="1" applyFill="1" applyBorder="1" applyAlignment="1">
      <alignment horizontal="right"/>
    </xf>
    <xf numFmtId="0" fontId="1" fillId="23" borderId="18" xfId="0" applyFont="1" applyFill="1" applyBorder="1" applyAlignment="1">
      <alignment horizontal="center"/>
    </xf>
    <xf numFmtId="0" fontId="1" fillId="23" borderId="93" xfId="0" applyFont="1" applyFill="1" applyBorder="1" applyAlignment="1">
      <alignment horizontal="center"/>
    </xf>
    <xf numFmtId="0" fontId="1" fillId="23" borderId="13" xfId="0" applyFont="1" applyFill="1" applyBorder="1" applyAlignment="1">
      <alignment horizontal="center"/>
    </xf>
    <xf numFmtId="0" fontId="1" fillId="23" borderId="12" xfId="0" applyFont="1" applyFill="1" applyBorder="1" applyAlignment="1">
      <alignment/>
    </xf>
    <xf numFmtId="0" fontId="1" fillId="23" borderId="19" xfId="0" applyFont="1" applyFill="1" applyBorder="1" applyAlignment="1">
      <alignment horizontal="center"/>
    </xf>
    <xf numFmtId="0" fontId="1" fillId="23" borderId="95" xfId="0" applyFont="1" applyFill="1" applyBorder="1" applyAlignment="1">
      <alignment horizontal="center"/>
    </xf>
    <xf numFmtId="0" fontId="1" fillId="23" borderId="66" xfId="0" applyFont="1" applyFill="1" applyBorder="1" applyAlignment="1">
      <alignment horizontal="center"/>
    </xf>
    <xf numFmtId="0" fontId="1" fillId="23" borderId="92" xfId="0" applyFont="1" applyFill="1" applyBorder="1" applyAlignment="1">
      <alignment horizontal="center"/>
    </xf>
    <xf numFmtId="0" fontId="1" fillId="23" borderId="33" xfId="0" applyFont="1" applyFill="1" applyBorder="1" applyAlignment="1">
      <alignment horizontal="center"/>
    </xf>
    <xf numFmtId="1" fontId="1" fillId="23" borderId="12" xfId="0" applyNumberFormat="1" applyFont="1" applyFill="1" applyBorder="1" applyAlignment="1">
      <alignment/>
    </xf>
    <xf numFmtId="0" fontId="1" fillId="0" borderId="32" xfId="0" applyFont="1" applyBorder="1" applyAlignment="1">
      <alignment/>
    </xf>
    <xf numFmtId="1" fontId="1" fillId="0" borderId="11" xfId="0" applyNumberFormat="1" applyFont="1" applyFill="1" applyBorder="1" applyAlignment="1">
      <alignment/>
    </xf>
    <xf numFmtId="0" fontId="0" fillId="0" borderId="10" xfId="0" applyBorder="1" applyAlignment="1">
      <alignment horizontal="center" textRotation="180"/>
    </xf>
    <xf numFmtId="0" fontId="1" fillId="20" borderId="15" xfId="0" applyFont="1" applyFill="1" applyBorder="1" applyAlignment="1">
      <alignment horizontal="center" textRotation="180"/>
    </xf>
    <xf numFmtId="0" fontId="1" fillId="0" borderId="16" xfId="0" applyFont="1" applyBorder="1" applyAlignment="1">
      <alignment horizontal="center" textRotation="180"/>
    </xf>
    <xf numFmtId="0" fontId="1" fillId="0" borderId="46" xfId="0" applyFont="1" applyBorder="1" applyAlignment="1">
      <alignment horizontal="center" textRotation="180"/>
    </xf>
    <xf numFmtId="0" fontId="1" fillId="20" borderId="45" xfId="0" applyFont="1" applyFill="1" applyBorder="1" applyAlignment="1">
      <alignment horizontal="center" textRotation="180"/>
    </xf>
    <xf numFmtId="0" fontId="1" fillId="0" borderId="79" xfId="0" applyFont="1" applyBorder="1" applyAlignment="1">
      <alignment horizontal="center"/>
    </xf>
    <xf numFmtId="187" fontId="0" fillId="0" borderId="0" xfId="52" applyNumberFormat="1" applyFont="1" applyAlignment="1">
      <alignment/>
    </xf>
    <xf numFmtId="0" fontId="1" fillId="0" borderId="10" xfId="0" applyFont="1" applyBorder="1" applyAlignment="1">
      <alignment textRotation="180"/>
    </xf>
    <xf numFmtId="0" fontId="1" fillId="0" borderId="10" xfId="0" applyFont="1" applyBorder="1" applyAlignment="1">
      <alignment horizontal="center" textRotation="180"/>
    </xf>
    <xf numFmtId="0" fontId="1" fillId="0" borderId="14" xfId="0" applyFont="1" applyBorder="1" applyAlignment="1">
      <alignment textRotation="180"/>
    </xf>
    <xf numFmtId="0" fontId="1" fillId="0" borderId="14" xfId="0" applyFont="1" applyBorder="1" applyAlignment="1">
      <alignment horizontal="center" textRotation="180"/>
    </xf>
    <xf numFmtId="0" fontId="0" fillId="20" borderId="59" xfId="0" applyFill="1" applyBorder="1" applyAlignment="1">
      <alignment horizontal="center" textRotation="180"/>
    </xf>
    <xf numFmtId="0" fontId="0" fillId="0" borderId="34" xfId="0" applyBorder="1" applyAlignment="1">
      <alignment/>
    </xf>
    <xf numFmtId="0" fontId="0" fillId="0" borderId="34" xfId="0" applyFill="1" applyBorder="1" applyAlignment="1">
      <alignment/>
    </xf>
    <xf numFmtId="0" fontId="0" fillId="0" borderId="22" xfId="0" applyFill="1" applyBorder="1" applyAlignment="1">
      <alignment/>
    </xf>
    <xf numFmtId="0" fontId="1" fillId="0" borderId="49" xfId="0" applyFont="1" applyBorder="1" applyAlignment="1">
      <alignment horizontal="center"/>
    </xf>
    <xf numFmtId="0" fontId="1" fillId="20" borderId="58" xfId="0" applyFont="1" applyFill="1" applyBorder="1" applyAlignment="1">
      <alignment horizontal="center" vertical="top" textRotation="180" wrapText="1"/>
    </xf>
    <xf numFmtId="0" fontId="1" fillId="20" borderId="59" xfId="0" applyFont="1" applyFill="1" applyBorder="1" applyAlignment="1">
      <alignment horizontal="center" vertical="top" textRotation="180" wrapText="1"/>
    </xf>
    <xf numFmtId="186" fontId="1" fillId="10" borderId="18" xfId="0" applyNumberFormat="1" applyFont="1" applyFill="1" applyBorder="1" applyAlignment="1">
      <alignment horizontal="center"/>
    </xf>
    <xf numFmtId="186" fontId="1" fillId="10" borderId="19" xfId="0" applyNumberFormat="1" applyFont="1" applyFill="1" applyBorder="1" applyAlignment="1">
      <alignment horizontal="center"/>
    </xf>
    <xf numFmtId="0" fontId="7" fillId="0" borderId="43" xfId="0" applyFont="1" applyBorder="1" applyAlignment="1">
      <alignment horizontal="left" wrapText="1"/>
    </xf>
    <xf numFmtId="0" fontId="7" fillId="0" borderId="44" xfId="0" applyFont="1" applyBorder="1" applyAlignment="1">
      <alignment horizontal="left" wrapText="1"/>
    </xf>
    <xf numFmtId="0" fontId="7" fillId="0" borderId="87" xfId="0" applyFont="1" applyBorder="1" applyAlignment="1">
      <alignment horizontal="left" wrapText="1"/>
    </xf>
    <xf numFmtId="0" fontId="7" fillId="0" borderId="97" xfId="0" applyFont="1" applyBorder="1" applyAlignment="1">
      <alignment horizontal="left" wrapText="1"/>
    </xf>
    <xf numFmtId="0" fontId="7" fillId="0" borderId="79" xfId="0" applyFont="1" applyBorder="1" applyAlignment="1">
      <alignment horizontal="left" wrapText="1"/>
    </xf>
    <xf numFmtId="0" fontId="7" fillId="0" borderId="62" xfId="0" applyFont="1" applyBorder="1" applyAlignment="1">
      <alignment horizontal="left" wrapText="1"/>
    </xf>
    <xf numFmtId="0" fontId="0" fillId="0" borderId="14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186" fontId="1" fillId="10" borderId="18" xfId="0" applyNumberFormat="1" applyFont="1" applyFill="1" applyBorder="1" applyAlignment="1">
      <alignment horizontal="center"/>
    </xf>
    <xf numFmtId="186" fontId="1" fillId="25" borderId="73" xfId="0" applyNumberFormat="1" applyFont="1" applyFill="1" applyBorder="1" applyAlignment="1">
      <alignment horizontal="center"/>
    </xf>
    <xf numFmtId="186" fontId="1" fillId="25" borderId="23" xfId="0" applyNumberFormat="1" applyFont="1" applyFill="1" applyBorder="1" applyAlignment="1">
      <alignment horizontal="center"/>
    </xf>
    <xf numFmtId="0" fontId="1" fillId="20" borderId="15" xfId="0" applyFont="1" applyFill="1" applyBorder="1" applyAlignment="1">
      <alignment horizontal="center" vertical="top" textRotation="180" wrapText="1"/>
    </xf>
    <xf numFmtId="0" fontId="1" fillId="20" borderId="16" xfId="0" applyFont="1" applyFill="1" applyBorder="1" applyAlignment="1">
      <alignment horizontal="center" vertical="top" textRotation="180" wrapText="1"/>
    </xf>
    <xf numFmtId="0" fontId="0" fillId="20" borderId="14" xfId="0" applyFont="1" applyFill="1" applyBorder="1" applyAlignment="1">
      <alignment horizontal="center" textRotation="180"/>
    </xf>
    <xf numFmtId="0" fontId="0" fillId="20" borderId="60" xfId="0" applyFont="1" applyFill="1" applyBorder="1" applyAlignment="1">
      <alignment horizontal="center" textRotation="180"/>
    </xf>
    <xf numFmtId="0" fontId="0" fillId="0" borderId="60" xfId="0" applyFont="1" applyBorder="1" applyAlignment="1">
      <alignment textRotation="180"/>
    </xf>
    <xf numFmtId="186" fontId="1" fillId="10" borderId="73" xfId="0" applyNumberFormat="1" applyFont="1" applyFill="1" applyBorder="1" applyAlignment="1">
      <alignment horizontal="center"/>
    </xf>
    <xf numFmtId="186" fontId="1" fillId="10" borderId="23" xfId="0" applyNumberFormat="1" applyFont="1" applyFill="1" applyBorder="1" applyAlignment="1">
      <alignment horizontal="center"/>
    </xf>
    <xf numFmtId="14" fontId="1" fillId="20" borderId="15" xfId="0" applyNumberFormat="1" applyFont="1" applyFill="1" applyBorder="1" applyAlignment="1">
      <alignment horizontal="center" vertical="top" textRotation="180" wrapText="1"/>
    </xf>
    <xf numFmtId="0" fontId="1" fillId="0" borderId="11" xfId="0" applyFont="1" applyBorder="1" applyAlignment="1">
      <alignment horizontal="center" textRotation="180"/>
    </xf>
    <xf numFmtId="0" fontId="1" fillId="0" borderId="34" xfId="0" applyFont="1" applyBorder="1" applyAlignment="1">
      <alignment horizontal="center" textRotation="180"/>
    </xf>
    <xf numFmtId="0" fontId="1" fillId="0" borderId="12" xfId="0" applyFont="1" applyBorder="1" applyAlignment="1">
      <alignment horizontal="center" textRotation="180"/>
    </xf>
    <xf numFmtId="0" fontId="1" fillId="0" borderId="13" xfId="0" applyFont="1" applyBorder="1" applyAlignment="1">
      <alignment horizontal="center" textRotation="180"/>
    </xf>
    <xf numFmtId="186" fontId="1" fillId="10" borderId="24" xfId="0" applyNumberFormat="1" applyFont="1" applyFill="1" applyBorder="1" applyAlignment="1">
      <alignment horizontal="center"/>
    </xf>
    <xf numFmtId="186" fontId="1" fillId="10" borderId="30" xfId="0" applyNumberFormat="1" applyFont="1" applyFill="1" applyBorder="1" applyAlignment="1">
      <alignment horizontal="center"/>
    </xf>
    <xf numFmtId="186" fontId="1" fillId="0" borderId="24" xfId="0" applyNumberFormat="1" applyFont="1" applyFill="1" applyBorder="1" applyAlignment="1">
      <alignment horizontal="center"/>
    </xf>
    <xf numFmtId="186" fontId="1" fillId="0" borderId="30" xfId="0" applyNumberFormat="1" applyFont="1" applyFill="1" applyBorder="1" applyAlignment="1">
      <alignment horizontal="center"/>
    </xf>
    <xf numFmtId="186" fontId="1" fillId="10" borderId="47" xfId="0" applyNumberFormat="1" applyFont="1" applyFill="1" applyBorder="1" applyAlignment="1">
      <alignment horizontal="center"/>
    </xf>
    <xf numFmtId="186" fontId="1" fillId="10" borderId="35" xfId="0" applyNumberFormat="1" applyFont="1" applyFill="1" applyBorder="1" applyAlignment="1">
      <alignment horizontal="center"/>
    </xf>
    <xf numFmtId="0" fontId="0" fillId="0" borderId="59" xfId="0" applyBorder="1" applyAlignment="1">
      <alignment vertical="top" textRotation="180"/>
    </xf>
    <xf numFmtId="0" fontId="0" fillId="0" borderId="32" xfId="0" applyFont="1" applyBorder="1" applyAlignment="1">
      <alignment textRotation="180"/>
    </xf>
    <xf numFmtId="186" fontId="1" fillId="10" borderId="98" xfId="0" applyNumberFormat="1" applyFont="1" applyFill="1" applyBorder="1" applyAlignment="1">
      <alignment horizontal="center"/>
    </xf>
    <xf numFmtId="0" fontId="0" fillId="0" borderId="99" xfId="0" applyBorder="1" applyAlignment="1">
      <alignment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rmal_Wertung U7 (2)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838200</xdr:colOff>
      <xdr:row>8</xdr:row>
      <xdr:rowOff>76200</xdr:rowOff>
    </xdr:from>
    <xdr:to>
      <xdr:col>1</xdr:col>
      <xdr:colOff>1057275</xdr:colOff>
      <xdr:row>8</xdr:row>
      <xdr:rowOff>76200</xdr:rowOff>
    </xdr:to>
    <xdr:sp>
      <xdr:nvSpPr>
        <xdr:cNvPr id="1" name="Gerade Verbindung mit Pfeil 2"/>
        <xdr:cNvSpPr>
          <a:spLocks/>
        </xdr:cNvSpPr>
      </xdr:nvSpPr>
      <xdr:spPr>
        <a:xfrm>
          <a:off x="1066800" y="1381125"/>
          <a:ext cx="2190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8</xdr:row>
      <xdr:rowOff>142875</xdr:rowOff>
    </xdr:from>
    <xdr:to>
      <xdr:col>1</xdr:col>
      <xdr:colOff>523875</xdr:colOff>
      <xdr:row>9</xdr:row>
      <xdr:rowOff>0</xdr:rowOff>
    </xdr:to>
    <xdr:sp>
      <xdr:nvSpPr>
        <xdr:cNvPr id="2" name="Gerade Verbindung mit Pfeil 3"/>
        <xdr:cNvSpPr>
          <a:spLocks/>
        </xdr:cNvSpPr>
      </xdr:nvSpPr>
      <xdr:spPr>
        <a:xfrm rot="5400000">
          <a:off x="752475" y="1447800"/>
          <a:ext cx="0" cy="1714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Z183"/>
  <sheetViews>
    <sheetView showZeros="0" zoomScalePageLayoutView="0" workbookViewId="0" topLeftCell="A1">
      <pane xSplit="2" ySplit="8" topLeftCell="C150" activePane="bottomRight" state="frozen"/>
      <selection pane="topLeft" activeCell="F1" sqref="F1:W1"/>
      <selection pane="topRight" activeCell="F1" sqref="F1:W1"/>
      <selection pane="bottomLeft" activeCell="F1" sqref="F1:W1"/>
      <selection pane="bottomRight" activeCell="E164" sqref="E164"/>
    </sheetView>
  </sheetViews>
  <sheetFormatPr defaultColWidth="11.421875" defaultRowHeight="12.75"/>
  <cols>
    <col min="1" max="1" width="3.28125" style="0" customWidth="1"/>
    <col min="2" max="2" width="20.421875" style="0" customWidth="1"/>
    <col min="3" max="3" width="38.00390625" style="0" customWidth="1"/>
    <col min="4" max="4" width="2.421875" style="0" customWidth="1"/>
    <col min="5" max="5" width="4.7109375" style="0" customWidth="1"/>
    <col min="6" max="23" width="3.8515625" style="0" customWidth="1"/>
    <col min="24" max="24" width="3.421875" style="0" customWidth="1"/>
    <col min="25" max="25" width="0" style="0" hidden="1" customWidth="1"/>
    <col min="26" max="26" width="7.421875" style="0" customWidth="1"/>
    <col min="27" max="27" width="5.28125" style="0" customWidth="1"/>
    <col min="28" max="28" width="4.7109375" style="0" customWidth="1"/>
  </cols>
  <sheetData>
    <row r="1" spans="1:24" ht="87" customHeight="1">
      <c r="A1" s="7"/>
      <c r="B1" s="1" t="s">
        <v>52</v>
      </c>
      <c r="C1" s="1" t="s">
        <v>53</v>
      </c>
      <c r="D1" s="256" t="s">
        <v>168</v>
      </c>
      <c r="E1" s="233"/>
      <c r="F1" s="254" t="s">
        <v>282</v>
      </c>
      <c r="G1" s="255"/>
      <c r="H1" s="254" t="s">
        <v>5</v>
      </c>
      <c r="I1" s="255"/>
      <c r="J1" s="254" t="s">
        <v>266</v>
      </c>
      <c r="K1" s="255"/>
      <c r="L1" s="254" t="s">
        <v>267</v>
      </c>
      <c r="M1" s="255"/>
      <c r="N1" s="254" t="s">
        <v>223</v>
      </c>
      <c r="O1" s="255"/>
      <c r="P1" s="238" t="s">
        <v>94</v>
      </c>
      <c r="Q1" s="239"/>
      <c r="R1" s="261" t="s">
        <v>130</v>
      </c>
      <c r="S1" s="255"/>
      <c r="T1" s="238" t="s">
        <v>286</v>
      </c>
      <c r="U1" s="239"/>
      <c r="V1" s="254" t="s">
        <v>287</v>
      </c>
      <c r="W1" s="255"/>
      <c r="X1" s="262" t="s">
        <v>169</v>
      </c>
    </row>
    <row r="2" spans="1:24" ht="12.75" customHeight="1">
      <c r="A2" s="248"/>
      <c r="B2" s="242" t="s">
        <v>77</v>
      </c>
      <c r="C2" s="243"/>
      <c r="D2" s="257"/>
      <c r="E2" s="4">
        <v>9</v>
      </c>
      <c r="F2" s="259"/>
      <c r="G2" s="260"/>
      <c r="H2" s="259"/>
      <c r="I2" s="260"/>
      <c r="J2" s="251"/>
      <c r="K2" s="241"/>
      <c r="L2" s="251"/>
      <c r="M2" s="241"/>
      <c r="N2" s="251"/>
      <c r="O2" s="241"/>
      <c r="P2" s="252"/>
      <c r="Q2" s="253"/>
      <c r="R2" s="259"/>
      <c r="S2" s="260"/>
      <c r="T2" s="124"/>
      <c r="U2" s="124"/>
      <c r="V2" s="270"/>
      <c r="W2" s="271"/>
      <c r="X2" s="263"/>
    </row>
    <row r="3" spans="1:24" ht="12.75" customHeight="1">
      <c r="A3" s="249"/>
      <c r="B3" s="244"/>
      <c r="C3" s="245"/>
      <c r="D3" s="257"/>
      <c r="E3" s="5">
        <v>11</v>
      </c>
      <c r="F3" s="266"/>
      <c r="G3" s="267"/>
      <c r="H3" s="259"/>
      <c r="I3" s="260"/>
      <c r="J3" s="251"/>
      <c r="K3" s="241"/>
      <c r="L3" s="251"/>
      <c r="M3" s="241"/>
      <c r="N3" s="251"/>
      <c r="O3" s="241"/>
      <c r="P3" s="252"/>
      <c r="Q3" s="253"/>
      <c r="R3" s="259"/>
      <c r="S3" s="260"/>
      <c r="T3" s="125"/>
      <c r="U3" s="125"/>
      <c r="V3" s="240"/>
      <c r="W3" s="241"/>
      <c r="X3" s="263"/>
    </row>
    <row r="4" spans="1:24" ht="12.75" customHeight="1">
      <c r="A4" s="249"/>
      <c r="B4" s="244"/>
      <c r="C4" s="245"/>
      <c r="D4" s="258"/>
      <c r="E4" s="5">
        <v>13</v>
      </c>
      <c r="F4" s="259"/>
      <c r="G4" s="260"/>
      <c r="H4" s="259"/>
      <c r="I4" s="260"/>
      <c r="J4" s="251"/>
      <c r="K4" s="241"/>
      <c r="L4" s="251"/>
      <c r="M4" s="241"/>
      <c r="N4" s="251"/>
      <c r="O4" s="241"/>
      <c r="P4" s="252"/>
      <c r="Q4" s="253"/>
      <c r="R4" s="259"/>
      <c r="S4" s="260"/>
      <c r="T4" s="125"/>
      <c r="U4" s="125"/>
      <c r="V4" s="240"/>
      <c r="W4" s="241"/>
      <c r="X4" s="264"/>
    </row>
    <row r="5" spans="1:24" ht="12.75" customHeight="1">
      <c r="A5" s="249"/>
      <c r="B5" s="244"/>
      <c r="C5" s="245"/>
      <c r="D5" s="258"/>
      <c r="E5" s="5">
        <v>15</v>
      </c>
      <c r="F5" s="266"/>
      <c r="G5" s="267"/>
      <c r="H5" s="259"/>
      <c r="I5" s="260"/>
      <c r="J5" s="251"/>
      <c r="K5" s="241"/>
      <c r="L5" s="251"/>
      <c r="M5" s="241"/>
      <c r="N5" s="251"/>
      <c r="O5" s="241"/>
      <c r="P5" s="252"/>
      <c r="Q5" s="253"/>
      <c r="R5" s="259"/>
      <c r="S5" s="260"/>
      <c r="T5" s="125"/>
      <c r="U5" s="125"/>
      <c r="V5" s="240"/>
      <c r="W5" s="241"/>
      <c r="X5" s="264"/>
    </row>
    <row r="6" spans="1:24" ht="12.75" customHeight="1">
      <c r="A6" s="249"/>
      <c r="B6" s="244"/>
      <c r="C6" s="245"/>
      <c r="D6" s="258"/>
      <c r="E6" s="5">
        <v>17</v>
      </c>
      <c r="F6" s="266"/>
      <c r="G6" s="267"/>
      <c r="H6" s="259"/>
      <c r="I6" s="260"/>
      <c r="J6" s="251"/>
      <c r="K6" s="241"/>
      <c r="L6" s="251"/>
      <c r="M6" s="241"/>
      <c r="N6" s="251"/>
      <c r="O6" s="241"/>
      <c r="P6" s="252"/>
      <c r="Q6" s="253"/>
      <c r="R6" s="259"/>
      <c r="S6" s="260"/>
      <c r="T6" s="125"/>
      <c r="U6" s="125"/>
      <c r="V6" s="240"/>
      <c r="W6" s="241"/>
      <c r="X6" s="264"/>
    </row>
    <row r="7" spans="1:24" ht="12.75" customHeight="1">
      <c r="A7" s="250"/>
      <c r="B7" s="246"/>
      <c r="C7" s="247"/>
      <c r="D7" s="258"/>
      <c r="E7" s="6" t="s">
        <v>54</v>
      </c>
      <c r="F7" s="268"/>
      <c r="G7" s="269"/>
      <c r="H7" s="259"/>
      <c r="I7" s="260"/>
      <c r="J7" s="240"/>
      <c r="K7" s="241"/>
      <c r="L7" s="240"/>
      <c r="M7" s="241"/>
      <c r="N7" s="240" t="s">
        <v>145</v>
      </c>
      <c r="O7" s="241"/>
      <c r="P7" s="240" t="s">
        <v>145</v>
      </c>
      <c r="Q7" s="241"/>
      <c r="R7" s="240"/>
      <c r="S7" s="241"/>
      <c r="T7" s="240" t="s">
        <v>145</v>
      </c>
      <c r="U7" s="241"/>
      <c r="V7" s="240" t="s">
        <v>145</v>
      </c>
      <c r="W7" s="241"/>
      <c r="X7" s="264"/>
    </row>
    <row r="8" spans="1:24" ht="34.5" customHeight="1">
      <c r="A8" s="60"/>
      <c r="B8" s="61" t="s">
        <v>143</v>
      </c>
      <c r="C8" s="62"/>
      <c r="D8" s="258"/>
      <c r="E8" s="63"/>
      <c r="F8" s="64" t="s">
        <v>55</v>
      </c>
      <c r="G8" s="65" t="s">
        <v>56</v>
      </c>
      <c r="H8" s="64" t="s">
        <v>55</v>
      </c>
      <c r="I8" s="65" t="s">
        <v>56</v>
      </c>
      <c r="J8" s="64" t="s">
        <v>55</v>
      </c>
      <c r="K8" s="65" t="s">
        <v>56</v>
      </c>
      <c r="L8" s="64" t="s">
        <v>55</v>
      </c>
      <c r="M8" s="65" t="s">
        <v>56</v>
      </c>
      <c r="N8" s="64" t="s">
        <v>55</v>
      </c>
      <c r="O8" s="65" t="s">
        <v>56</v>
      </c>
      <c r="P8" s="64" t="s">
        <v>55</v>
      </c>
      <c r="Q8" s="65" t="s">
        <v>56</v>
      </c>
      <c r="R8" s="64" t="s">
        <v>55</v>
      </c>
      <c r="S8" s="65" t="s">
        <v>56</v>
      </c>
      <c r="T8" s="64" t="s">
        <v>224</v>
      </c>
      <c r="U8" s="126" t="s">
        <v>226</v>
      </c>
      <c r="V8" s="64" t="s">
        <v>55</v>
      </c>
      <c r="W8" s="65" t="s">
        <v>56</v>
      </c>
      <c r="X8" s="265"/>
    </row>
    <row r="9" spans="1:24" ht="12" customHeight="1">
      <c r="A9" s="139" t="s">
        <v>57</v>
      </c>
      <c r="B9" s="98" t="s">
        <v>245</v>
      </c>
      <c r="C9" s="113" t="s">
        <v>7</v>
      </c>
      <c r="D9" s="32">
        <f aca="true" t="shared" si="0" ref="D9:D15">COUNTIF(F9:W9,"*)")</f>
        <v>1</v>
      </c>
      <c r="E9" s="147">
        <f aca="true" t="shared" si="1" ref="E9:E15">SUM(G9+I9+K9+M9+O9+Q9+S9+U9+W9)</f>
        <v>11</v>
      </c>
      <c r="F9" s="143" t="s">
        <v>249</v>
      </c>
      <c r="G9" s="42"/>
      <c r="H9" s="67">
        <v>8</v>
      </c>
      <c r="I9" s="156">
        <v>11</v>
      </c>
      <c r="J9" s="143" t="s">
        <v>329</v>
      </c>
      <c r="K9" s="156"/>
      <c r="L9" s="143" t="s">
        <v>330</v>
      </c>
      <c r="M9" s="42"/>
      <c r="N9" s="67" t="s">
        <v>8</v>
      </c>
      <c r="O9" s="42"/>
      <c r="P9" s="67" t="s">
        <v>302</v>
      </c>
      <c r="Q9" s="42"/>
      <c r="R9" s="67" t="s">
        <v>8</v>
      </c>
      <c r="S9" s="42"/>
      <c r="T9" s="67" t="s">
        <v>85</v>
      </c>
      <c r="U9" s="127"/>
      <c r="V9" s="67" t="s">
        <v>8</v>
      </c>
      <c r="W9" s="42"/>
      <c r="X9" s="68"/>
    </row>
    <row r="10" spans="1:24" ht="12" customHeight="1">
      <c r="A10" s="139" t="s">
        <v>58</v>
      </c>
      <c r="B10" s="98" t="s">
        <v>246</v>
      </c>
      <c r="C10" s="113" t="s">
        <v>7</v>
      </c>
      <c r="D10" s="32">
        <f t="shared" si="0"/>
        <v>1</v>
      </c>
      <c r="E10" s="147">
        <f t="shared" si="1"/>
        <v>10</v>
      </c>
      <c r="F10" s="155" t="s">
        <v>249</v>
      </c>
      <c r="G10" s="17"/>
      <c r="H10" s="11">
        <v>9</v>
      </c>
      <c r="I10" s="87">
        <v>10</v>
      </c>
      <c r="J10" s="155" t="s">
        <v>8</v>
      </c>
      <c r="K10" s="31"/>
      <c r="L10" s="11" t="s">
        <v>330</v>
      </c>
      <c r="M10" s="12"/>
      <c r="N10" s="11" t="s">
        <v>8</v>
      </c>
      <c r="O10" s="12"/>
      <c r="P10" s="11" t="s">
        <v>297</v>
      </c>
      <c r="Q10" s="12"/>
      <c r="R10" s="11" t="s">
        <v>8</v>
      </c>
      <c r="S10" s="12"/>
      <c r="T10" s="11" t="s">
        <v>268</v>
      </c>
      <c r="U10" s="31"/>
      <c r="V10" s="11" t="s">
        <v>8</v>
      </c>
      <c r="W10" s="12"/>
      <c r="X10" s="45"/>
    </row>
    <row r="11" spans="1:24" ht="12" customHeight="1">
      <c r="A11" s="139" t="s">
        <v>59</v>
      </c>
      <c r="B11" s="98" t="s">
        <v>110</v>
      </c>
      <c r="C11" s="113" t="s">
        <v>105</v>
      </c>
      <c r="D11" s="32">
        <f>COUNTIF(F11:W11,"*)")</f>
        <v>1</v>
      </c>
      <c r="E11" s="147">
        <f>SUM(G11+I11+K11+M11+O11+Q11+S11+U11+W11)</f>
        <v>9</v>
      </c>
      <c r="F11" s="155" t="s">
        <v>2</v>
      </c>
      <c r="G11" s="17"/>
      <c r="H11" s="11" t="s">
        <v>8</v>
      </c>
      <c r="I11" s="87"/>
      <c r="J11" s="155" t="s">
        <v>8</v>
      </c>
      <c r="K11" s="31"/>
      <c r="L11" s="155">
        <v>1</v>
      </c>
      <c r="M11" s="17">
        <v>9</v>
      </c>
      <c r="N11" s="11" t="s">
        <v>8</v>
      </c>
      <c r="O11" s="12"/>
      <c r="P11" s="11" t="s">
        <v>8</v>
      </c>
      <c r="Q11" s="12"/>
      <c r="R11" s="11" t="s">
        <v>8</v>
      </c>
      <c r="S11" s="12"/>
      <c r="T11" s="11" t="s">
        <v>8</v>
      </c>
      <c r="U11" s="31"/>
      <c r="V11" s="11" t="s">
        <v>8</v>
      </c>
      <c r="W11" s="12"/>
      <c r="X11" s="45"/>
    </row>
    <row r="12" spans="1:24" ht="12" customHeight="1">
      <c r="A12" s="139" t="s">
        <v>60</v>
      </c>
      <c r="B12" s="98" t="s">
        <v>247</v>
      </c>
      <c r="C12" s="113" t="s">
        <v>7</v>
      </c>
      <c r="D12" s="32">
        <f t="shared" si="0"/>
        <v>1</v>
      </c>
      <c r="E12" s="147">
        <f t="shared" si="1"/>
        <v>9</v>
      </c>
      <c r="F12" s="144" t="s">
        <v>249</v>
      </c>
      <c r="G12" s="12"/>
      <c r="H12" s="11">
        <v>10</v>
      </c>
      <c r="I12" s="87">
        <v>9</v>
      </c>
      <c r="J12" s="144" t="s">
        <v>330</v>
      </c>
      <c r="K12" s="87"/>
      <c r="L12" s="144" t="s">
        <v>330</v>
      </c>
      <c r="M12" s="12"/>
      <c r="N12" s="11" t="s">
        <v>8</v>
      </c>
      <c r="O12" s="12"/>
      <c r="P12" s="11" t="s">
        <v>8</v>
      </c>
      <c r="Q12" s="12"/>
      <c r="R12" s="11" t="s">
        <v>83</v>
      </c>
      <c r="S12" s="12"/>
      <c r="T12" s="11" t="s">
        <v>268</v>
      </c>
      <c r="U12" s="31"/>
      <c r="V12" s="11" t="s">
        <v>8</v>
      </c>
      <c r="W12" s="12"/>
      <c r="X12" s="45"/>
    </row>
    <row r="13" spans="1:24" ht="12" customHeight="1">
      <c r="A13" s="139" t="s">
        <v>60</v>
      </c>
      <c r="B13" s="98" t="s">
        <v>327</v>
      </c>
      <c r="C13" s="113" t="s">
        <v>328</v>
      </c>
      <c r="D13" s="32">
        <f t="shared" si="0"/>
        <v>1</v>
      </c>
      <c r="E13" s="147">
        <f t="shared" si="1"/>
        <v>9</v>
      </c>
      <c r="F13" s="10" t="s">
        <v>249</v>
      </c>
      <c r="G13" s="12"/>
      <c r="H13" s="11" t="s">
        <v>8</v>
      </c>
      <c r="I13" s="87"/>
      <c r="J13" s="10" t="s">
        <v>8</v>
      </c>
      <c r="K13" s="87"/>
      <c r="L13" s="10" t="s">
        <v>8</v>
      </c>
      <c r="M13" s="12"/>
      <c r="N13" s="11">
        <v>10</v>
      </c>
      <c r="O13" s="12">
        <v>9</v>
      </c>
      <c r="P13" s="11" t="s">
        <v>8</v>
      </c>
      <c r="Q13" s="12"/>
      <c r="R13" s="11" t="s">
        <v>8</v>
      </c>
      <c r="S13" s="12"/>
      <c r="T13" s="11" t="s">
        <v>268</v>
      </c>
      <c r="U13" s="31"/>
      <c r="V13" s="11" t="s">
        <v>8</v>
      </c>
      <c r="W13" s="12"/>
      <c r="X13" s="45"/>
    </row>
    <row r="14" spans="1:24" ht="12.75">
      <c r="A14" s="139" t="s">
        <v>109</v>
      </c>
      <c r="B14" s="97" t="s">
        <v>248</v>
      </c>
      <c r="C14" s="97" t="s">
        <v>7</v>
      </c>
      <c r="D14" s="32">
        <f t="shared" si="0"/>
        <v>1</v>
      </c>
      <c r="E14" s="147">
        <f t="shared" si="1"/>
        <v>8</v>
      </c>
      <c r="F14" s="11" t="s">
        <v>249</v>
      </c>
      <c r="G14" s="12"/>
      <c r="H14" s="11">
        <v>11</v>
      </c>
      <c r="I14" s="87">
        <v>8</v>
      </c>
      <c r="J14" s="10" t="s">
        <v>8</v>
      </c>
      <c r="K14" s="87"/>
      <c r="L14" s="10" t="s">
        <v>8</v>
      </c>
      <c r="M14" s="12"/>
      <c r="N14" s="11" t="s">
        <v>331</v>
      </c>
      <c r="O14" s="12"/>
      <c r="P14" s="11" t="s">
        <v>8</v>
      </c>
      <c r="Q14" s="12"/>
      <c r="R14" s="11" t="s">
        <v>8</v>
      </c>
      <c r="S14" s="12"/>
      <c r="T14" s="11" t="s">
        <v>91</v>
      </c>
      <c r="U14" s="31"/>
      <c r="V14" s="11" t="s">
        <v>8</v>
      </c>
      <c r="W14" s="12"/>
      <c r="X14" s="45"/>
    </row>
    <row r="15" spans="1:24" ht="12.75">
      <c r="A15" s="139" t="s">
        <v>63</v>
      </c>
      <c r="B15" s="98" t="s">
        <v>112</v>
      </c>
      <c r="C15" s="98" t="s">
        <v>113</v>
      </c>
      <c r="D15" s="32">
        <f t="shared" si="0"/>
        <v>1</v>
      </c>
      <c r="E15" s="147">
        <f t="shared" si="1"/>
        <v>7</v>
      </c>
      <c r="F15" s="11" t="s">
        <v>249</v>
      </c>
      <c r="G15" s="25"/>
      <c r="H15" s="19">
        <v>12</v>
      </c>
      <c r="I15" s="123">
        <v>7</v>
      </c>
      <c r="J15" s="10" t="s">
        <v>8</v>
      </c>
      <c r="K15" s="123"/>
      <c r="L15" s="10" t="s">
        <v>330</v>
      </c>
      <c r="M15" s="25"/>
      <c r="N15" s="19" t="s">
        <v>8</v>
      </c>
      <c r="O15" s="25"/>
      <c r="P15" s="19" t="s">
        <v>8</v>
      </c>
      <c r="Q15" s="25"/>
      <c r="R15" s="19" t="s">
        <v>8</v>
      </c>
      <c r="S15" s="25"/>
      <c r="T15" s="19" t="s">
        <v>19</v>
      </c>
      <c r="U15" s="44"/>
      <c r="V15" s="19" t="s">
        <v>8</v>
      </c>
      <c r="W15" s="25"/>
      <c r="X15" s="45"/>
    </row>
    <row r="16" spans="1:24" ht="12.75">
      <c r="A16" s="139"/>
      <c r="B16" s="98"/>
      <c r="C16" s="98"/>
      <c r="D16" s="32"/>
      <c r="E16" s="147"/>
      <c r="F16" s="19"/>
      <c r="G16" s="25"/>
      <c r="H16" s="19"/>
      <c r="I16" s="123"/>
      <c r="J16" s="10"/>
      <c r="K16" s="123"/>
      <c r="L16" s="10"/>
      <c r="M16" s="25"/>
      <c r="N16" s="19"/>
      <c r="O16" s="25"/>
      <c r="P16" s="19"/>
      <c r="Q16" s="25"/>
      <c r="R16" s="19"/>
      <c r="S16" s="25"/>
      <c r="T16" s="19"/>
      <c r="U16" s="44"/>
      <c r="V16" s="19"/>
      <c r="W16" s="25"/>
      <c r="X16" s="45"/>
    </row>
    <row r="17" spans="1:24" ht="12.75">
      <c r="A17" s="201"/>
      <c r="B17" s="202"/>
      <c r="C17" s="202"/>
      <c r="D17" s="203">
        <f aca="true" t="shared" si="2" ref="D17:D44">COUNTIF(F17:W17,"*)")</f>
        <v>0</v>
      </c>
      <c r="E17" s="204"/>
      <c r="F17" s="205"/>
      <c r="G17" s="206"/>
      <c r="H17" s="205"/>
      <c r="I17" s="206"/>
      <c r="J17" s="207"/>
      <c r="K17" s="206"/>
      <c r="L17" s="207"/>
      <c r="M17" s="206"/>
      <c r="N17" s="205"/>
      <c r="O17" s="206"/>
      <c r="P17" s="205"/>
      <c r="Q17" s="206"/>
      <c r="R17" s="205"/>
      <c r="S17" s="206"/>
      <c r="T17" s="205"/>
      <c r="U17" s="208"/>
      <c r="V17" s="205"/>
      <c r="W17" s="206"/>
      <c r="X17" s="200"/>
    </row>
    <row r="18" spans="1:24" ht="12.75">
      <c r="A18" s="139" t="s">
        <v>57</v>
      </c>
      <c r="B18" s="98" t="s">
        <v>220</v>
      </c>
      <c r="C18" s="98" t="s">
        <v>182</v>
      </c>
      <c r="D18" s="32">
        <f t="shared" si="2"/>
        <v>1</v>
      </c>
      <c r="E18" s="81">
        <f aca="true" t="shared" si="3" ref="E18:E31">SUM(G18+I18+K18+M18+O18+Q18+S18+U18+W18)</f>
        <v>97</v>
      </c>
      <c r="F18" s="19">
        <v>1</v>
      </c>
      <c r="G18" s="25">
        <v>13</v>
      </c>
      <c r="H18" s="19">
        <v>4</v>
      </c>
      <c r="I18" s="25">
        <v>15</v>
      </c>
      <c r="J18" s="10">
        <v>1</v>
      </c>
      <c r="K18" s="25">
        <v>13</v>
      </c>
      <c r="L18" s="10">
        <v>1</v>
      </c>
      <c r="M18" s="25">
        <v>14</v>
      </c>
      <c r="N18" s="19">
        <v>1</v>
      </c>
      <c r="O18" s="25">
        <v>20</v>
      </c>
      <c r="P18" s="19" t="s">
        <v>303</v>
      </c>
      <c r="Q18" s="25"/>
      <c r="R18" s="19">
        <v>2</v>
      </c>
      <c r="S18" s="25">
        <v>9</v>
      </c>
      <c r="T18" s="19" t="s">
        <v>269</v>
      </c>
      <c r="U18" s="44"/>
      <c r="V18" s="19">
        <v>6</v>
      </c>
      <c r="W18" s="25">
        <v>13</v>
      </c>
      <c r="X18" s="45"/>
    </row>
    <row r="19" spans="1:24" ht="12.75">
      <c r="A19" s="139" t="s">
        <v>58</v>
      </c>
      <c r="B19" s="98" t="s">
        <v>134</v>
      </c>
      <c r="C19" s="98" t="s">
        <v>194</v>
      </c>
      <c r="D19" s="32">
        <f t="shared" si="2"/>
        <v>1</v>
      </c>
      <c r="E19" s="81">
        <f t="shared" si="3"/>
        <v>88</v>
      </c>
      <c r="F19" s="19">
        <v>2</v>
      </c>
      <c r="G19" s="25">
        <v>11</v>
      </c>
      <c r="H19" s="19">
        <v>6</v>
      </c>
      <c r="I19" s="25">
        <v>13</v>
      </c>
      <c r="J19" s="10">
        <v>2</v>
      </c>
      <c r="K19" s="25">
        <v>11</v>
      </c>
      <c r="L19" s="10">
        <v>2</v>
      </c>
      <c r="M19" s="25">
        <v>12</v>
      </c>
      <c r="N19" s="19" t="s">
        <v>250</v>
      </c>
      <c r="O19" s="25"/>
      <c r="P19" s="19" t="s">
        <v>8</v>
      </c>
      <c r="Q19" s="25"/>
      <c r="R19" s="19">
        <v>1</v>
      </c>
      <c r="S19" s="25">
        <v>11</v>
      </c>
      <c r="T19" s="19">
        <v>1</v>
      </c>
      <c r="U19" s="44">
        <v>16</v>
      </c>
      <c r="V19" s="19">
        <v>5</v>
      </c>
      <c r="W19" s="25">
        <v>14</v>
      </c>
      <c r="X19" s="45"/>
    </row>
    <row r="20" spans="1:24" ht="12.75">
      <c r="A20" s="139" t="s">
        <v>59</v>
      </c>
      <c r="B20" s="98" t="s">
        <v>283</v>
      </c>
      <c r="C20" s="97" t="s">
        <v>345</v>
      </c>
      <c r="D20" s="32">
        <f t="shared" si="2"/>
        <v>1</v>
      </c>
      <c r="E20" s="81">
        <f t="shared" si="3"/>
        <v>59</v>
      </c>
      <c r="F20" s="19">
        <v>4</v>
      </c>
      <c r="G20" s="25">
        <v>7</v>
      </c>
      <c r="H20" s="19" t="s">
        <v>249</v>
      </c>
      <c r="I20" s="25"/>
      <c r="J20" s="10" t="s">
        <v>8</v>
      </c>
      <c r="K20" s="25"/>
      <c r="L20" s="10">
        <v>3</v>
      </c>
      <c r="M20" s="25">
        <v>10</v>
      </c>
      <c r="N20" s="19">
        <v>4</v>
      </c>
      <c r="O20" s="25">
        <v>15</v>
      </c>
      <c r="P20" s="19" t="s">
        <v>268</v>
      </c>
      <c r="Q20" s="25"/>
      <c r="R20" s="19" t="s">
        <v>84</v>
      </c>
      <c r="S20" s="25"/>
      <c r="T20" s="19">
        <v>3</v>
      </c>
      <c r="U20" s="44">
        <v>12</v>
      </c>
      <c r="V20" s="19">
        <v>4</v>
      </c>
      <c r="W20" s="25">
        <v>15</v>
      </c>
      <c r="X20" s="45"/>
    </row>
    <row r="21" spans="1:24" ht="12.75">
      <c r="A21" s="139" t="s">
        <v>60</v>
      </c>
      <c r="B21" s="153" t="s">
        <v>263</v>
      </c>
      <c r="C21" s="97" t="s">
        <v>345</v>
      </c>
      <c r="D21" s="32">
        <f t="shared" si="2"/>
        <v>1</v>
      </c>
      <c r="E21" s="81">
        <f t="shared" si="3"/>
        <v>23</v>
      </c>
      <c r="F21" s="19" t="s">
        <v>249</v>
      </c>
      <c r="G21" s="25"/>
      <c r="H21" s="19" t="s">
        <v>330</v>
      </c>
      <c r="I21" s="25"/>
      <c r="J21" s="10">
        <v>4</v>
      </c>
      <c r="K21" s="25">
        <v>7</v>
      </c>
      <c r="L21" s="10">
        <v>5</v>
      </c>
      <c r="M21" s="25">
        <v>7</v>
      </c>
      <c r="N21" s="19" t="s">
        <v>8</v>
      </c>
      <c r="O21" s="25"/>
      <c r="P21" s="19" t="s">
        <v>8</v>
      </c>
      <c r="Q21" s="25"/>
      <c r="R21" s="19" t="s">
        <v>292</v>
      </c>
      <c r="S21" s="25"/>
      <c r="T21" s="19">
        <v>6</v>
      </c>
      <c r="U21" s="44">
        <v>9</v>
      </c>
      <c r="V21" s="19" t="s">
        <v>332</v>
      </c>
      <c r="W21" s="25"/>
      <c r="X21" s="45"/>
    </row>
    <row r="22" spans="1:24" ht="12.75">
      <c r="A22" s="139" t="s">
        <v>61</v>
      </c>
      <c r="B22" s="98" t="s">
        <v>107</v>
      </c>
      <c r="C22" s="97" t="s">
        <v>108</v>
      </c>
      <c r="D22" s="32">
        <f t="shared" si="2"/>
        <v>1</v>
      </c>
      <c r="E22" s="81">
        <f t="shared" si="3"/>
        <v>19</v>
      </c>
      <c r="F22" s="19">
        <v>3</v>
      </c>
      <c r="G22" s="25">
        <v>9</v>
      </c>
      <c r="H22" s="19" t="s">
        <v>200</v>
      </c>
      <c r="I22" s="25"/>
      <c r="J22" s="10" t="s">
        <v>8</v>
      </c>
      <c r="K22" s="25"/>
      <c r="L22" s="10" t="s">
        <v>331</v>
      </c>
      <c r="M22" s="25"/>
      <c r="N22" s="19" t="s">
        <v>8</v>
      </c>
      <c r="O22" s="25"/>
      <c r="P22" s="19" t="s">
        <v>268</v>
      </c>
      <c r="Q22" s="25"/>
      <c r="R22" s="19" t="s">
        <v>292</v>
      </c>
      <c r="S22" s="25"/>
      <c r="T22" s="19">
        <v>5</v>
      </c>
      <c r="U22" s="44">
        <v>10</v>
      </c>
      <c r="V22" s="19" t="s">
        <v>8</v>
      </c>
      <c r="W22" s="25"/>
      <c r="X22" s="45"/>
    </row>
    <row r="23" spans="1:24" ht="12.75">
      <c r="A23" s="139" t="s">
        <v>62</v>
      </c>
      <c r="B23" s="98" t="s">
        <v>13</v>
      </c>
      <c r="C23" s="97" t="s">
        <v>135</v>
      </c>
      <c r="D23" s="32">
        <f t="shared" si="2"/>
        <v>1</v>
      </c>
      <c r="E23" s="81">
        <f t="shared" si="3"/>
        <v>11</v>
      </c>
      <c r="F23" s="19" t="s">
        <v>269</v>
      </c>
      <c r="G23" s="25"/>
      <c r="H23" s="19" t="s">
        <v>268</v>
      </c>
      <c r="I23" s="25"/>
      <c r="J23" s="10" t="s">
        <v>85</v>
      </c>
      <c r="K23" s="25"/>
      <c r="L23" s="10" t="s">
        <v>14</v>
      </c>
      <c r="M23" s="25"/>
      <c r="N23" s="19" t="s">
        <v>85</v>
      </c>
      <c r="O23" s="25"/>
      <c r="P23" s="19" t="s">
        <v>85</v>
      </c>
      <c r="Q23" s="25"/>
      <c r="R23" s="19" t="s">
        <v>268</v>
      </c>
      <c r="S23" s="25"/>
      <c r="T23" s="19">
        <v>4</v>
      </c>
      <c r="U23" s="44">
        <v>11</v>
      </c>
      <c r="V23" s="19" t="s">
        <v>8</v>
      </c>
      <c r="W23" s="25"/>
      <c r="X23" s="45"/>
    </row>
    <row r="24" spans="1:24" ht="12.75">
      <c r="A24" s="139" t="s">
        <v>63</v>
      </c>
      <c r="B24" s="153" t="s">
        <v>244</v>
      </c>
      <c r="C24" s="97" t="s">
        <v>49</v>
      </c>
      <c r="D24" s="32">
        <f t="shared" si="2"/>
        <v>1</v>
      </c>
      <c r="E24" s="81">
        <f t="shared" si="3"/>
        <v>9</v>
      </c>
      <c r="F24" s="19" t="s">
        <v>249</v>
      </c>
      <c r="G24" s="25"/>
      <c r="H24" s="19" t="s">
        <v>330</v>
      </c>
      <c r="I24" s="25"/>
      <c r="J24" s="10">
        <v>3</v>
      </c>
      <c r="K24" s="25">
        <v>9</v>
      </c>
      <c r="L24" s="10" t="s">
        <v>8</v>
      </c>
      <c r="M24" s="25"/>
      <c r="N24" s="19" t="s">
        <v>8</v>
      </c>
      <c r="O24" s="25"/>
      <c r="P24" s="19" t="s">
        <v>304</v>
      </c>
      <c r="Q24" s="25"/>
      <c r="R24" s="19" t="s">
        <v>292</v>
      </c>
      <c r="S24" s="25"/>
      <c r="T24" s="19" t="s">
        <v>268</v>
      </c>
      <c r="U24" s="44"/>
      <c r="V24" s="19" t="s">
        <v>8</v>
      </c>
      <c r="W24" s="25"/>
      <c r="X24" s="45"/>
    </row>
    <row r="25" spans="1:24" ht="12.75">
      <c r="A25" s="139" t="s">
        <v>64</v>
      </c>
      <c r="B25" s="98" t="s">
        <v>114</v>
      </c>
      <c r="C25" s="98" t="s">
        <v>69</v>
      </c>
      <c r="D25" s="32">
        <f t="shared" si="2"/>
        <v>1</v>
      </c>
      <c r="E25" s="81">
        <f t="shared" si="3"/>
        <v>8</v>
      </c>
      <c r="F25" s="19" t="s">
        <v>249</v>
      </c>
      <c r="G25" s="25"/>
      <c r="H25" s="19" t="s">
        <v>8</v>
      </c>
      <c r="I25" s="25"/>
      <c r="J25" s="10" t="s">
        <v>330</v>
      </c>
      <c r="K25" s="25"/>
      <c r="L25" s="10">
        <v>4</v>
      </c>
      <c r="M25" s="25">
        <v>8</v>
      </c>
      <c r="N25" s="19" t="s">
        <v>8</v>
      </c>
      <c r="O25" s="25"/>
      <c r="P25" s="19" t="s">
        <v>8</v>
      </c>
      <c r="Q25" s="25"/>
      <c r="R25" s="19" t="s">
        <v>292</v>
      </c>
      <c r="S25" s="25"/>
      <c r="T25" s="19" t="s">
        <v>85</v>
      </c>
      <c r="U25" s="44"/>
      <c r="V25" s="19" t="s">
        <v>8</v>
      </c>
      <c r="W25" s="25"/>
      <c r="X25" s="45"/>
    </row>
    <row r="26" spans="1:24" ht="12.75">
      <c r="A26" s="139" t="s">
        <v>262</v>
      </c>
      <c r="B26" s="98" t="s">
        <v>82</v>
      </c>
      <c r="C26" s="98" t="s">
        <v>264</v>
      </c>
      <c r="D26" s="32">
        <f t="shared" si="2"/>
        <v>1</v>
      </c>
      <c r="E26" s="81">
        <f t="shared" si="3"/>
        <v>7</v>
      </c>
      <c r="F26" s="19" t="s">
        <v>293</v>
      </c>
      <c r="G26" s="25"/>
      <c r="H26" s="19" t="s">
        <v>292</v>
      </c>
      <c r="I26" s="25"/>
      <c r="J26" s="10" t="s">
        <v>292</v>
      </c>
      <c r="K26" s="25"/>
      <c r="L26" s="10" t="s">
        <v>292</v>
      </c>
      <c r="M26" s="25"/>
      <c r="N26" s="19" t="s">
        <v>292</v>
      </c>
      <c r="O26" s="25"/>
      <c r="P26" s="19" t="s">
        <v>83</v>
      </c>
      <c r="Q26" s="25"/>
      <c r="R26" s="19">
        <v>3</v>
      </c>
      <c r="S26" s="25">
        <v>7</v>
      </c>
      <c r="T26" s="19" t="s">
        <v>268</v>
      </c>
      <c r="U26" s="44"/>
      <c r="V26" s="19" t="s">
        <v>8</v>
      </c>
      <c r="W26" s="25"/>
      <c r="X26" s="45"/>
    </row>
    <row r="27" spans="1:24" ht="12.75">
      <c r="A27" s="139" t="s">
        <v>167</v>
      </c>
      <c r="B27" s="142" t="s">
        <v>15</v>
      </c>
      <c r="C27" s="152" t="s">
        <v>194</v>
      </c>
      <c r="D27" s="137">
        <f t="shared" si="2"/>
        <v>1</v>
      </c>
      <c r="E27" s="31">
        <f t="shared" si="3"/>
        <v>7</v>
      </c>
      <c r="F27" s="19" t="s">
        <v>88</v>
      </c>
      <c r="G27" s="87"/>
      <c r="H27" s="19" t="s">
        <v>268</v>
      </c>
      <c r="I27" s="87"/>
      <c r="J27" s="10" t="s">
        <v>268</v>
      </c>
      <c r="K27" s="87"/>
      <c r="L27" s="11" t="s">
        <v>268</v>
      </c>
      <c r="M27" s="25"/>
      <c r="N27" s="19" t="s">
        <v>268</v>
      </c>
      <c r="O27" s="25"/>
      <c r="P27" s="19" t="s">
        <v>268</v>
      </c>
      <c r="Q27" s="25"/>
      <c r="R27" s="19" t="s">
        <v>268</v>
      </c>
      <c r="S27" s="25"/>
      <c r="T27" s="19">
        <v>8</v>
      </c>
      <c r="U27" s="44">
        <v>7</v>
      </c>
      <c r="V27" s="19" t="s">
        <v>8</v>
      </c>
      <c r="W27" s="25"/>
      <c r="X27" s="45"/>
    </row>
    <row r="28" spans="1:24" ht="12.75">
      <c r="A28" s="139" t="s">
        <v>171</v>
      </c>
      <c r="B28" s="181" t="s">
        <v>284</v>
      </c>
      <c r="C28" s="152" t="s">
        <v>108</v>
      </c>
      <c r="D28" s="137">
        <f t="shared" si="2"/>
        <v>1</v>
      </c>
      <c r="E28" s="31">
        <f t="shared" si="3"/>
        <v>6</v>
      </c>
      <c r="F28" s="19">
        <v>5</v>
      </c>
      <c r="G28" s="87">
        <v>6</v>
      </c>
      <c r="H28" s="19" t="s">
        <v>249</v>
      </c>
      <c r="I28" s="87"/>
      <c r="J28" s="10" t="s">
        <v>8</v>
      </c>
      <c r="K28" s="87"/>
      <c r="L28" s="19" t="s">
        <v>8</v>
      </c>
      <c r="M28" s="25"/>
      <c r="N28" s="19" t="s">
        <v>8</v>
      </c>
      <c r="O28" s="25"/>
      <c r="P28" s="19" t="s">
        <v>268</v>
      </c>
      <c r="Q28" s="25"/>
      <c r="R28" s="19" t="s">
        <v>292</v>
      </c>
      <c r="S28" s="25"/>
      <c r="T28" s="19" t="s">
        <v>16</v>
      </c>
      <c r="U28" s="44"/>
      <c r="V28" s="19" t="s">
        <v>8</v>
      </c>
      <c r="W28" s="25"/>
      <c r="X28" s="45"/>
    </row>
    <row r="29" spans="1:24" ht="12.75">
      <c r="A29" s="139" t="s">
        <v>171</v>
      </c>
      <c r="B29" s="142" t="s">
        <v>115</v>
      </c>
      <c r="C29" s="97" t="s">
        <v>69</v>
      </c>
      <c r="D29" s="137">
        <f t="shared" si="2"/>
        <v>1</v>
      </c>
      <c r="E29" s="31">
        <f t="shared" si="3"/>
        <v>6</v>
      </c>
      <c r="F29" s="19" t="s">
        <v>249</v>
      </c>
      <c r="G29" s="87"/>
      <c r="H29" s="11" t="s">
        <v>330</v>
      </c>
      <c r="I29" s="87"/>
      <c r="J29" s="10" t="s">
        <v>8</v>
      </c>
      <c r="K29" s="87"/>
      <c r="L29" s="19">
        <v>6</v>
      </c>
      <c r="M29" s="25">
        <v>6</v>
      </c>
      <c r="N29" s="19" t="s">
        <v>8</v>
      </c>
      <c r="O29" s="25"/>
      <c r="P29" s="19" t="s">
        <v>305</v>
      </c>
      <c r="Q29" s="25"/>
      <c r="R29" s="19" t="s">
        <v>292</v>
      </c>
      <c r="S29" s="25"/>
      <c r="T29" s="19" t="s">
        <v>268</v>
      </c>
      <c r="U29" s="44"/>
      <c r="V29" s="19" t="s">
        <v>91</v>
      </c>
      <c r="W29" s="25"/>
      <c r="X29" s="45"/>
    </row>
    <row r="30" spans="1:24" ht="12.75">
      <c r="A30" s="139" t="s">
        <v>171</v>
      </c>
      <c r="B30" s="142" t="s">
        <v>294</v>
      </c>
      <c r="C30" s="152" t="s">
        <v>295</v>
      </c>
      <c r="D30" s="137">
        <f t="shared" si="2"/>
        <v>1</v>
      </c>
      <c r="E30" s="31">
        <f t="shared" si="3"/>
        <v>6</v>
      </c>
      <c r="F30" s="19" t="s">
        <v>111</v>
      </c>
      <c r="G30" s="87"/>
      <c r="H30" s="11">
        <v>13</v>
      </c>
      <c r="I30" s="87">
        <v>6</v>
      </c>
      <c r="J30" s="10" t="s">
        <v>296</v>
      </c>
      <c r="K30" s="87"/>
      <c r="L30" s="19" t="s">
        <v>8</v>
      </c>
      <c r="M30" s="25"/>
      <c r="N30" s="19" t="s">
        <v>297</v>
      </c>
      <c r="O30" s="25"/>
      <c r="P30" s="19" t="s">
        <v>306</v>
      </c>
      <c r="Q30" s="25"/>
      <c r="R30" s="19" t="s">
        <v>292</v>
      </c>
      <c r="S30" s="25"/>
      <c r="T30" s="19" t="s">
        <v>17</v>
      </c>
      <c r="U30" s="44"/>
      <c r="V30" s="19" t="s">
        <v>8</v>
      </c>
      <c r="W30" s="25"/>
      <c r="X30" s="45"/>
    </row>
    <row r="31" spans="1:24" ht="12.75">
      <c r="A31" s="139" t="s">
        <v>173</v>
      </c>
      <c r="B31" s="142" t="s">
        <v>318</v>
      </c>
      <c r="C31" s="152" t="s">
        <v>181</v>
      </c>
      <c r="D31" s="137">
        <f t="shared" si="2"/>
        <v>1</v>
      </c>
      <c r="E31" s="31">
        <f t="shared" si="3"/>
        <v>4</v>
      </c>
      <c r="F31" s="19" t="s">
        <v>249</v>
      </c>
      <c r="G31" s="87"/>
      <c r="H31" s="11">
        <v>15</v>
      </c>
      <c r="I31" s="87">
        <v>4</v>
      </c>
      <c r="J31" s="10" t="s">
        <v>8</v>
      </c>
      <c r="K31" s="87"/>
      <c r="L31" s="19" t="s">
        <v>8</v>
      </c>
      <c r="M31" s="25"/>
      <c r="N31" s="19" t="s">
        <v>8</v>
      </c>
      <c r="O31" s="25"/>
      <c r="P31" s="19" t="s">
        <v>306</v>
      </c>
      <c r="Q31" s="25"/>
      <c r="R31" s="19" t="s">
        <v>292</v>
      </c>
      <c r="S31" s="25"/>
      <c r="T31" s="19" t="s">
        <v>268</v>
      </c>
      <c r="U31" s="44"/>
      <c r="V31" s="19" t="s">
        <v>8</v>
      </c>
      <c r="W31" s="25"/>
      <c r="X31" s="45"/>
    </row>
    <row r="32" spans="1:24" ht="12.75">
      <c r="A32" s="139" t="s">
        <v>174</v>
      </c>
      <c r="B32" s="142" t="s">
        <v>317</v>
      </c>
      <c r="C32" s="97" t="s">
        <v>323</v>
      </c>
      <c r="D32" s="137">
        <f t="shared" si="2"/>
        <v>1</v>
      </c>
      <c r="E32" s="31">
        <f>SUM(G32+I32+K32+M32+O32+Q32+S32+W32)</f>
        <v>0</v>
      </c>
      <c r="F32" s="19" t="s">
        <v>2</v>
      </c>
      <c r="G32" s="87"/>
      <c r="H32" s="11">
        <v>23</v>
      </c>
      <c r="I32" s="87"/>
      <c r="J32" s="10" t="s">
        <v>8</v>
      </c>
      <c r="K32" s="87"/>
      <c r="L32" s="19" t="s">
        <v>8</v>
      </c>
      <c r="M32" s="25"/>
      <c r="N32" s="19" t="s">
        <v>8</v>
      </c>
      <c r="O32" s="25"/>
      <c r="P32" s="19" t="s">
        <v>8</v>
      </c>
      <c r="Q32" s="25"/>
      <c r="R32" s="19" t="s">
        <v>292</v>
      </c>
      <c r="S32" s="25"/>
      <c r="T32" s="19" t="s">
        <v>268</v>
      </c>
      <c r="U32" s="44"/>
      <c r="V32" s="19" t="s">
        <v>8</v>
      </c>
      <c r="W32" s="25"/>
      <c r="X32" s="45"/>
    </row>
    <row r="33" spans="1:24" ht="12.75">
      <c r="A33" s="139" t="s">
        <v>174</v>
      </c>
      <c r="B33" s="142" t="s">
        <v>316</v>
      </c>
      <c r="C33" s="97" t="s">
        <v>7</v>
      </c>
      <c r="D33" s="137">
        <f t="shared" si="2"/>
        <v>1</v>
      </c>
      <c r="E33" s="31">
        <f>SUM(G33+I33+K33+M33+O33+Q33+S33+W33)</f>
        <v>0</v>
      </c>
      <c r="F33" s="11" t="s">
        <v>2</v>
      </c>
      <c r="G33" s="87"/>
      <c r="H33" s="11">
        <v>25</v>
      </c>
      <c r="I33" s="87"/>
      <c r="J33" s="10" t="s">
        <v>330</v>
      </c>
      <c r="K33" s="87"/>
      <c r="L33" s="11" t="s">
        <v>8</v>
      </c>
      <c r="M33" s="12"/>
      <c r="N33" s="11" t="s">
        <v>8</v>
      </c>
      <c r="O33" s="12"/>
      <c r="P33" s="11" t="s">
        <v>8</v>
      </c>
      <c r="Q33" s="12"/>
      <c r="R33" s="11" t="s">
        <v>292</v>
      </c>
      <c r="S33" s="12"/>
      <c r="T33" s="11" t="s">
        <v>268</v>
      </c>
      <c r="U33" s="31"/>
      <c r="V33" s="11" t="s">
        <v>8</v>
      </c>
      <c r="W33" s="12"/>
      <c r="X33" s="45"/>
    </row>
    <row r="34" spans="1:24" ht="12.75">
      <c r="A34" s="139"/>
      <c r="B34" s="154"/>
      <c r="C34" s="105"/>
      <c r="D34" s="163"/>
      <c r="E34" s="70"/>
      <c r="F34" s="151"/>
      <c r="G34" s="150"/>
      <c r="H34" s="151"/>
      <c r="I34" s="150"/>
      <c r="J34" s="151"/>
      <c r="K34" s="150"/>
      <c r="L34" s="151"/>
      <c r="M34" s="150"/>
      <c r="N34" s="151"/>
      <c r="O34" s="150"/>
      <c r="P34" s="151"/>
      <c r="Q34" s="150"/>
      <c r="R34" s="151"/>
      <c r="S34" s="150"/>
      <c r="T34" s="151"/>
      <c r="U34" s="185"/>
      <c r="V34" s="151"/>
      <c r="W34" s="150"/>
      <c r="X34" s="186"/>
    </row>
    <row r="35" spans="1:24" ht="29.25">
      <c r="A35" s="3"/>
      <c r="B35" s="115" t="s">
        <v>144</v>
      </c>
      <c r="C35" s="115"/>
      <c r="D35" s="33">
        <f t="shared" si="2"/>
        <v>0</v>
      </c>
      <c r="E35" s="18"/>
      <c r="F35" s="8" t="s">
        <v>55</v>
      </c>
      <c r="G35" s="9" t="s">
        <v>56</v>
      </c>
      <c r="H35" s="8" t="s">
        <v>55</v>
      </c>
      <c r="I35" s="9" t="s">
        <v>56</v>
      </c>
      <c r="J35" s="8" t="s">
        <v>55</v>
      </c>
      <c r="K35" s="9" t="s">
        <v>56</v>
      </c>
      <c r="L35" s="8" t="s">
        <v>55</v>
      </c>
      <c r="M35" s="9" t="s">
        <v>56</v>
      </c>
      <c r="N35" s="8" t="s">
        <v>55</v>
      </c>
      <c r="O35" s="9" t="s">
        <v>56</v>
      </c>
      <c r="P35" s="8" t="s">
        <v>55</v>
      </c>
      <c r="Q35" s="9" t="s">
        <v>56</v>
      </c>
      <c r="R35" s="8" t="s">
        <v>55</v>
      </c>
      <c r="S35" s="9" t="s">
        <v>56</v>
      </c>
      <c r="T35" s="191" t="s">
        <v>224</v>
      </c>
      <c r="U35" s="129" t="s">
        <v>225</v>
      </c>
      <c r="V35" s="8" t="s">
        <v>55</v>
      </c>
      <c r="W35" s="9" t="s">
        <v>56</v>
      </c>
      <c r="X35" s="52">
        <f>Z35+AA35</f>
        <v>0</v>
      </c>
    </row>
    <row r="36" spans="1:24" ht="12.75">
      <c r="A36" s="3" t="s">
        <v>57</v>
      </c>
      <c r="B36" s="97" t="s">
        <v>221</v>
      </c>
      <c r="C36" s="113" t="s">
        <v>6</v>
      </c>
      <c r="D36" s="32">
        <f t="shared" si="2"/>
        <v>1</v>
      </c>
      <c r="E36" s="80">
        <f aca="true" t="shared" si="4" ref="E36:E41">SUM(G36+I36+K36+M36+O36+Q36+S36+U36+W36)</f>
        <v>95</v>
      </c>
      <c r="F36" s="10">
        <v>1</v>
      </c>
      <c r="G36" s="114">
        <v>13</v>
      </c>
      <c r="H36" s="10">
        <v>3</v>
      </c>
      <c r="I36" s="114">
        <v>16</v>
      </c>
      <c r="J36" s="10">
        <v>1</v>
      </c>
      <c r="K36" s="114">
        <v>12</v>
      </c>
      <c r="L36" s="10">
        <v>1</v>
      </c>
      <c r="M36" s="114">
        <v>13</v>
      </c>
      <c r="N36" s="10">
        <v>5</v>
      </c>
      <c r="O36" s="114">
        <v>14</v>
      </c>
      <c r="P36" s="10" t="s">
        <v>8</v>
      </c>
      <c r="Q36" s="114"/>
      <c r="R36" s="10">
        <v>1</v>
      </c>
      <c r="S36" s="114">
        <v>12</v>
      </c>
      <c r="T36" s="192">
        <v>1</v>
      </c>
      <c r="U36" s="130">
        <v>15</v>
      </c>
      <c r="V36" s="10" t="s">
        <v>88</v>
      </c>
      <c r="W36" s="114"/>
      <c r="X36" s="47"/>
    </row>
    <row r="37" spans="1:24" ht="12.75">
      <c r="A37" s="3" t="s">
        <v>58</v>
      </c>
      <c r="B37" s="97" t="s">
        <v>195</v>
      </c>
      <c r="C37" s="97" t="s">
        <v>194</v>
      </c>
      <c r="D37" s="32">
        <f t="shared" si="2"/>
        <v>1</v>
      </c>
      <c r="E37" s="81">
        <f>SUM(G37+I37+K37+M37+O37+Q37+S37+U37+W37)</f>
        <v>81</v>
      </c>
      <c r="F37" s="11">
        <v>3</v>
      </c>
      <c r="G37" s="12">
        <v>9</v>
      </c>
      <c r="H37" s="11">
        <v>6</v>
      </c>
      <c r="I37" s="12">
        <v>13</v>
      </c>
      <c r="J37" s="11">
        <v>2</v>
      </c>
      <c r="K37" s="12">
        <v>10</v>
      </c>
      <c r="L37" s="11">
        <v>2</v>
      </c>
      <c r="M37" s="12">
        <v>11</v>
      </c>
      <c r="N37" s="10">
        <v>4</v>
      </c>
      <c r="O37" s="12">
        <v>15</v>
      </c>
      <c r="P37" s="11" t="s">
        <v>8</v>
      </c>
      <c r="Q37" s="12"/>
      <c r="R37" s="10">
        <v>2</v>
      </c>
      <c r="S37" s="12">
        <v>10</v>
      </c>
      <c r="T37" s="193">
        <v>2</v>
      </c>
      <c r="U37" s="31">
        <v>13</v>
      </c>
      <c r="V37" s="11" t="s">
        <v>333</v>
      </c>
      <c r="W37" s="12"/>
      <c r="X37" s="47">
        <v>9</v>
      </c>
    </row>
    <row r="38" spans="1:24" ht="12.75">
      <c r="A38" s="3" t="s">
        <v>59</v>
      </c>
      <c r="B38" s="97" t="s">
        <v>285</v>
      </c>
      <c r="C38" s="97" t="s">
        <v>194</v>
      </c>
      <c r="D38" s="32">
        <f t="shared" si="2"/>
        <v>1</v>
      </c>
      <c r="E38" s="81">
        <f t="shared" si="4"/>
        <v>56</v>
      </c>
      <c r="F38" s="11">
        <v>4</v>
      </c>
      <c r="G38" s="12">
        <v>7</v>
      </c>
      <c r="H38" s="11">
        <v>12</v>
      </c>
      <c r="I38" s="12">
        <v>7</v>
      </c>
      <c r="J38" s="11">
        <v>3</v>
      </c>
      <c r="K38" s="12">
        <v>8</v>
      </c>
      <c r="L38" s="11">
        <v>4</v>
      </c>
      <c r="M38" s="12">
        <v>7</v>
      </c>
      <c r="N38" s="10" t="s">
        <v>250</v>
      </c>
      <c r="O38" s="12"/>
      <c r="P38" s="11" t="s">
        <v>8</v>
      </c>
      <c r="Q38" s="12"/>
      <c r="R38" s="10">
        <v>3</v>
      </c>
      <c r="S38" s="12">
        <v>8</v>
      </c>
      <c r="T38" s="193">
        <v>3</v>
      </c>
      <c r="U38" s="31">
        <v>11</v>
      </c>
      <c r="V38" s="11">
        <v>5</v>
      </c>
      <c r="W38" s="12">
        <v>8</v>
      </c>
      <c r="X38" s="47"/>
    </row>
    <row r="39" spans="1:24" ht="12.75">
      <c r="A39" s="3" t="s">
        <v>60</v>
      </c>
      <c r="B39" s="97" t="s">
        <v>315</v>
      </c>
      <c r="C39" s="98" t="s">
        <v>102</v>
      </c>
      <c r="D39" s="32">
        <f t="shared" si="2"/>
        <v>1</v>
      </c>
      <c r="E39" s="81">
        <f t="shared" si="4"/>
        <v>48</v>
      </c>
      <c r="F39" s="11" t="s">
        <v>249</v>
      </c>
      <c r="G39" s="12"/>
      <c r="H39" s="11">
        <v>15</v>
      </c>
      <c r="I39" s="12">
        <v>4</v>
      </c>
      <c r="J39" s="11">
        <v>4</v>
      </c>
      <c r="K39" s="12">
        <v>6</v>
      </c>
      <c r="L39" s="11">
        <v>5</v>
      </c>
      <c r="M39" s="12">
        <v>6</v>
      </c>
      <c r="N39" s="11">
        <v>9</v>
      </c>
      <c r="O39" s="12">
        <v>10</v>
      </c>
      <c r="P39" s="11" t="s">
        <v>307</v>
      </c>
      <c r="Q39" s="12"/>
      <c r="R39" s="10">
        <v>4</v>
      </c>
      <c r="S39" s="12">
        <v>6</v>
      </c>
      <c r="T39" s="193">
        <v>4</v>
      </c>
      <c r="U39" s="31">
        <v>9</v>
      </c>
      <c r="V39" s="11">
        <v>6</v>
      </c>
      <c r="W39" s="12">
        <v>7</v>
      </c>
      <c r="X39" s="47"/>
    </row>
    <row r="40" spans="1:24" ht="12.75">
      <c r="A40" s="3" t="s">
        <v>61</v>
      </c>
      <c r="B40" s="97" t="s">
        <v>81</v>
      </c>
      <c r="C40" s="98" t="s">
        <v>182</v>
      </c>
      <c r="D40" s="32">
        <f t="shared" si="2"/>
        <v>1</v>
      </c>
      <c r="E40" s="81">
        <f t="shared" si="4"/>
        <v>15</v>
      </c>
      <c r="F40" s="11">
        <v>5</v>
      </c>
      <c r="G40" s="12">
        <v>6</v>
      </c>
      <c r="H40" s="10">
        <v>19</v>
      </c>
      <c r="I40" s="12">
        <v>1</v>
      </c>
      <c r="J40" s="11" t="s">
        <v>249</v>
      </c>
      <c r="K40" s="12"/>
      <c r="L40" s="11" t="s">
        <v>330</v>
      </c>
      <c r="M40" s="12"/>
      <c r="N40" s="11" t="s">
        <v>8</v>
      </c>
      <c r="O40" s="12"/>
      <c r="P40" s="11" t="s">
        <v>268</v>
      </c>
      <c r="Q40" s="12"/>
      <c r="R40" s="10" t="s">
        <v>292</v>
      </c>
      <c r="S40" s="12"/>
      <c r="T40" s="193">
        <v>5</v>
      </c>
      <c r="U40" s="31">
        <v>8</v>
      </c>
      <c r="V40" s="11" t="s">
        <v>32</v>
      </c>
      <c r="W40" s="12"/>
      <c r="X40" s="47"/>
    </row>
    <row r="41" spans="1:24" ht="12.75">
      <c r="A41" s="3" t="s">
        <v>62</v>
      </c>
      <c r="B41" s="97" t="s">
        <v>18</v>
      </c>
      <c r="C41" s="98" t="s">
        <v>182</v>
      </c>
      <c r="D41" s="32">
        <f t="shared" si="2"/>
        <v>1</v>
      </c>
      <c r="E41" s="81">
        <f t="shared" si="4"/>
        <v>6</v>
      </c>
      <c r="F41" s="11" t="s">
        <v>269</v>
      </c>
      <c r="G41" s="12"/>
      <c r="H41" s="10" t="s">
        <v>268</v>
      </c>
      <c r="I41" s="12"/>
      <c r="J41" s="10" t="s">
        <v>268</v>
      </c>
      <c r="K41" s="12"/>
      <c r="L41" s="11" t="s">
        <v>268</v>
      </c>
      <c r="M41" s="12"/>
      <c r="N41" s="10" t="s">
        <v>268</v>
      </c>
      <c r="O41" s="12"/>
      <c r="P41" s="11" t="s">
        <v>268</v>
      </c>
      <c r="Q41" s="12"/>
      <c r="R41" s="10" t="s">
        <v>91</v>
      </c>
      <c r="S41" s="12"/>
      <c r="T41" s="193">
        <v>7</v>
      </c>
      <c r="U41" s="31">
        <v>6</v>
      </c>
      <c r="V41" s="11" t="s">
        <v>8</v>
      </c>
      <c r="W41" s="12"/>
      <c r="X41" s="47"/>
    </row>
    <row r="42" spans="1:24" ht="12.75">
      <c r="A42" s="3"/>
      <c r="B42" s="97"/>
      <c r="C42" s="97"/>
      <c r="D42" s="32">
        <f t="shared" si="2"/>
        <v>0</v>
      </c>
      <c r="E42" s="81">
        <f>SUM(G42+I42+K42+M42+O42+Q42+S42+W42)</f>
        <v>0</v>
      </c>
      <c r="F42" s="11"/>
      <c r="G42" s="12"/>
      <c r="H42" s="11"/>
      <c r="I42" s="12"/>
      <c r="J42" s="10"/>
      <c r="K42" s="12"/>
      <c r="L42" s="11"/>
      <c r="M42" s="12"/>
      <c r="N42" s="10"/>
      <c r="O42" s="12"/>
      <c r="P42" s="11"/>
      <c r="Q42" s="12"/>
      <c r="R42" s="10"/>
      <c r="S42" s="12"/>
      <c r="T42" s="193"/>
      <c r="U42" s="31"/>
      <c r="V42" s="11"/>
      <c r="W42" s="12"/>
      <c r="X42" s="47"/>
    </row>
    <row r="43" spans="1:24" ht="12.75">
      <c r="A43" s="209"/>
      <c r="B43" s="202"/>
      <c r="C43" s="202"/>
      <c r="D43" s="203">
        <f t="shared" si="2"/>
        <v>0</v>
      </c>
      <c r="E43" s="204">
        <f>SUM(G43+I43+K43+M43+O43+Q43+S43+W43)</f>
        <v>0</v>
      </c>
      <c r="F43" s="205"/>
      <c r="G43" s="206"/>
      <c r="H43" s="210"/>
      <c r="I43" s="206"/>
      <c r="J43" s="207"/>
      <c r="K43" s="206"/>
      <c r="L43" s="207"/>
      <c r="M43" s="206"/>
      <c r="N43" s="210"/>
      <c r="O43" s="206"/>
      <c r="P43" s="205"/>
      <c r="Q43" s="206"/>
      <c r="R43" s="205"/>
      <c r="S43" s="206"/>
      <c r="T43" s="211"/>
      <c r="U43" s="208"/>
      <c r="V43" s="205"/>
      <c r="W43" s="206"/>
      <c r="X43" s="212"/>
    </row>
    <row r="44" spans="1:24" ht="12.75">
      <c r="A44" s="139" t="s">
        <v>156</v>
      </c>
      <c r="B44" s="97" t="s">
        <v>339</v>
      </c>
      <c r="C44" s="98" t="s">
        <v>194</v>
      </c>
      <c r="D44" s="32">
        <f t="shared" si="2"/>
        <v>1</v>
      </c>
      <c r="E44" s="81">
        <f aca="true" t="shared" si="5" ref="E44:E61">SUM(G44+I44+K44+M44+O44+Q44+S44+U44+W44)</f>
        <v>114</v>
      </c>
      <c r="F44" s="11">
        <v>1</v>
      </c>
      <c r="G44" s="12">
        <v>15</v>
      </c>
      <c r="H44" s="10">
        <v>6</v>
      </c>
      <c r="I44" s="12">
        <v>13</v>
      </c>
      <c r="J44" s="10">
        <v>2</v>
      </c>
      <c r="K44" s="12">
        <v>18</v>
      </c>
      <c r="L44" s="11">
        <v>1</v>
      </c>
      <c r="M44" s="12">
        <v>18</v>
      </c>
      <c r="N44" s="10">
        <v>1</v>
      </c>
      <c r="O44" s="12">
        <v>20</v>
      </c>
      <c r="P44" s="11" t="s">
        <v>8</v>
      </c>
      <c r="Q44" s="12"/>
      <c r="R44" s="11">
        <v>1</v>
      </c>
      <c r="S44" s="12">
        <v>14</v>
      </c>
      <c r="T44" s="193">
        <v>1</v>
      </c>
      <c r="U44" s="31">
        <v>16</v>
      </c>
      <c r="V44" s="11" t="s">
        <v>2</v>
      </c>
      <c r="W44" s="12"/>
      <c r="X44" s="45"/>
    </row>
    <row r="45" spans="1:24" ht="12.75">
      <c r="A45" s="184" t="s">
        <v>157</v>
      </c>
      <c r="B45" s="97" t="s">
        <v>222</v>
      </c>
      <c r="C45" s="97" t="s">
        <v>102</v>
      </c>
      <c r="D45" s="32">
        <f aca="true" t="shared" si="6" ref="D45:D70">COUNTIF(F45:W45,"*)")</f>
        <v>1</v>
      </c>
      <c r="E45" s="81">
        <f t="shared" si="5"/>
        <v>106</v>
      </c>
      <c r="F45" s="11">
        <v>2</v>
      </c>
      <c r="G45" s="12">
        <v>13</v>
      </c>
      <c r="H45" s="11">
        <v>3</v>
      </c>
      <c r="I45" s="12">
        <v>16</v>
      </c>
      <c r="J45" s="11">
        <v>1</v>
      </c>
      <c r="K45" s="12">
        <v>20</v>
      </c>
      <c r="L45" s="11">
        <v>2</v>
      </c>
      <c r="M45" s="12">
        <v>16</v>
      </c>
      <c r="N45" s="11">
        <v>5</v>
      </c>
      <c r="O45" s="12">
        <v>14</v>
      </c>
      <c r="P45" s="11" t="s">
        <v>268</v>
      </c>
      <c r="Q45" s="12"/>
      <c r="R45" s="10" t="s">
        <v>334</v>
      </c>
      <c r="S45" s="12"/>
      <c r="T45" s="193">
        <v>2</v>
      </c>
      <c r="U45" s="31">
        <v>14</v>
      </c>
      <c r="V45" s="11">
        <v>6</v>
      </c>
      <c r="W45" s="12">
        <v>13</v>
      </c>
      <c r="X45" s="45">
        <v>12</v>
      </c>
    </row>
    <row r="46" spans="1:24" ht="12.75">
      <c r="A46" s="139" t="s">
        <v>59</v>
      </c>
      <c r="B46" s="97" t="s">
        <v>104</v>
      </c>
      <c r="C46" s="97" t="s">
        <v>105</v>
      </c>
      <c r="D46" s="32">
        <f t="shared" si="6"/>
        <v>1</v>
      </c>
      <c r="E46" s="81">
        <f t="shared" si="5"/>
        <v>78</v>
      </c>
      <c r="F46" s="11">
        <v>5</v>
      </c>
      <c r="G46" s="12">
        <v>8</v>
      </c>
      <c r="H46" s="10" t="s">
        <v>335</v>
      </c>
      <c r="I46" s="12"/>
      <c r="J46" s="11">
        <v>5</v>
      </c>
      <c r="K46" s="12">
        <v>14</v>
      </c>
      <c r="L46" s="11">
        <v>4</v>
      </c>
      <c r="M46" s="12">
        <v>13</v>
      </c>
      <c r="N46" s="11">
        <v>9</v>
      </c>
      <c r="O46" s="12">
        <v>10</v>
      </c>
      <c r="P46" s="11" t="s">
        <v>8</v>
      </c>
      <c r="Q46" s="12"/>
      <c r="R46" s="10">
        <v>3</v>
      </c>
      <c r="S46" s="12">
        <v>10</v>
      </c>
      <c r="T46" s="192">
        <v>4</v>
      </c>
      <c r="U46" s="130">
        <v>11</v>
      </c>
      <c r="V46" s="10">
        <v>7</v>
      </c>
      <c r="W46" s="12">
        <v>12</v>
      </c>
      <c r="X46" s="45">
        <v>6</v>
      </c>
    </row>
    <row r="47" spans="1:24" ht="12.75">
      <c r="A47" s="184" t="s">
        <v>60</v>
      </c>
      <c r="B47" s="97" t="s">
        <v>103</v>
      </c>
      <c r="C47" s="98" t="s">
        <v>102</v>
      </c>
      <c r="D47" s="32">
        <f t="shared" si="6"/>
        <v>1</v>
      </c>
      <c r="E47" s="81">
        <f t="shared" si="5"/>
        <v>51</v>
      </c>
      <c r="F47" s="11">
        <v>4</v>
      </c>
      <c r="G47" s="12">
        <v>9</v>
      </c>
      <c r="H47" s="10">
        <v>9</v>
      </c>
      <c r="I47" s="12">
        <v>10</v>
      </c>
      <c r="J47" s="11">
        <v>7</v>
      </c>
      <c r="K47" s="12">
        <v>12</v>
      </c>
      <c r="L47" s="11">
        <v>6</v>
      </c>
      <c r="M47" s="12">
        <v>11</v>
      </c>
      <c r="N47" s="11" t="s">
        <v>200</v>
      </c>
      <c r="O47" s="12"/>
      <c r="P47" s="11" t="s">
        <v>8</v>
      </c>
      <c r="Q47" s="12"/>
      <c r="R47" s="10" t="s">
        <v>292</v>
      </c>
      <c r="S47" s="12"/>
      <c r="T47" s="193">
        <v>6</v>
      </c>
      <c r="U47" s="31">
        <v>9</v>
      </c>
      <c r="V47" s="11" t="s">
        <v>8</v>
      </c>
      <c r="W47" s="12"/>
      <c r="X47" s="45"/>
    </row>
    <row r="48" spans="1:24" ht="12.75">
      <c r="A48" s="139" t="s">
        <v>61</v>
      </c>
      <c r="B48" s="97" t="s">
        <v>116</v>
      </c>
      <c r="C48" s="97" t="s">
        <v>345</v>
      </c>
      <c r="D48" s="32">
        <f t="shared" si="6"/>
        <v>1</v>
      </c>
      <c r="E48" s="81">
        <f t="shared" si="5"/>
        <v>49</v>
      </c>
      <c r="F48" s="11" t="s">
        <v>250</v>
      </c>
      <c r="G48" s="25"/>
      <c r="H48" s="19" t="s">
        <v>330</v>
      </c>
      <c r="I48" s="25"/>
      <c r="J48" s="19" t="s">
        <v>330</v>
      </c>
      <c r="K48" s="25"/>
      <c r="L48" s="19">
        <v>5</v>
      </c>
      <c r="M48" s="25">
        <v>12</v>
      </c>
      <c r="N48" s="19">
        <v>12</v>
      </c>
      <c r="O48" s="25">
        <v>7</v>
      </c>
      <c r="P48" s="11" t="s">
        <v>8</v>
      </c>
      <c r="Q48" s="25"/>
      <c r="R48" s="19">
        <v>4</v>
      </c>
      <c r="S48" s="25">
        <v>8</v>
      </c>
      <c r="T48" s="194">
        <v>3</v>
      </c>
      <c r="U48" s="44">
        <v>12</v>
      </c>
      <c r="V48" s="19">
        <v>9</v>
      </c>
      <c r="W48" s="25">
        <v>10</v>
      </c>
      <c r="X48" s="45"/>
    </row>
    <row r="49" spans="1:24" ht="12.75">
      <c r="A49" s="184" t="s">
        <v>62</v>
      </c>
      <c r="B49" s="97" t="s">
        <v>313</v>
      </c>
      <c r="C49" s="97" t="s">
        <v>324</v>
      </c>
      <c r="D49" s="32">
        <f t="shared" si="6"/>
        <v>1</v>
      </c>
      <c r="E49" s="81">
        <f t="shared" si="5"/>
        <v>33</v>
      </c>
      <c r="F49" s="11" t="s">
        <v>249</v>
      </c>
      <c r="G49" s="12"/>
      <c r="H49" s="11" t="s">
        <v>8</v>
      </c>
      <c r="I49" s="12"/>
      <c r="J49" s="11">
        <v>8</v>
      </c>
      <c r="K49" s="12">
        <v>11</v>
      </c>
      <c r="L49" s="11" t="s">
        <v>8</v>
      </c>
      <c r="M49" s="12"/>
      <c r="N49" s="11" t="s">
        <v>8</v>
      </c>
      <c r="O49" s="12"/>
      <c r="P49" s="11" t="s">
        <v>298</v>
      </c>
      <c r="Q49" s="12"/>
      <c r="R49" s="11">
        <v>5</v>
      </c>
      <c r="S49" s="12">
        <v>7</v>
      </c>
      <c r="T49" s="193">
        <v>8</v>
      </c>
      <c r="U49" s="31">
        <v>7</v>
      </c>
      <c r="V49" s="11">
        <v>11</v>
      </c>
      <c r="W49" s="12">
        <v>8</v>
      </c>
      <c r="X49" s="45"/>
    </row>
    <row r="50" spans="1:24" ht="12.75">
      <c r="A50" s="139" t="s">
        <v>63</v>
      </c>
      <c r="B50" s="97" t="s">
        <v>201</v>
      </c>
      <c r="C50" s="97" t="s">
        <v>345</v>
      </c>
      <c r="D50" s="32">
        <f t="shared" si="6"/>
        <v>1</v>
      </c>
      <c r="E50" s="81">
        <f t="shared" si="5"/>
        <v>27</v>
      </c>
      <c r="F50" s="11" t="s">
        <v>250</v>
      </c>
      <c r="G50" s="25"/>
      <c r="H50" s="11" t="s">
        <v>202</v>
      </c>
      <c r="I50" s="12"/>
      <c r="J50" s="11" t="s">
        <v>8</v>
      </c>
      <c r="K50" s="12"/>
      <c r="L50" s="11" t="s">
        <v>8</v>
      </c>
      <c r="M50" s="12"/>
      <c r="N50" s="11">
        <v>27</v>
      </c>
      <c r="O50" s="12"/>
      <c r="P50" s="11" t="s">
        <v>8</v>
      </c>
      <c r="Q50" s="12"/>
      <c r="R50" s="11">
        <v>6</v>
      </c>
      <c r="S50" s="12">
        <v>6</v>
      </c>
      <c r="T50" s="193">
        <v>5</v>
      </c>
      <c r="U50" s="31">
        <v>10</v>
      </c>
      <c r="V50" s="11">
        <v>8</v>
      </c>
      <c r="W50" s="12">
        <v>11</v>
      </c>
      <c r="X50" s="45"/>
    </row>
    <row r="51" spans="1:24" ht="12.75">
      <c r="A51" s="184" t="s">
        <v>64</v>
      </c>
      <c r="B51" s="97" t="s">
        <v>314</v>
      </c>
      <c r="C51" s="97" t="s">
        <v>124</v>
      </c>
      <c r="D51" s="32">
        <f t="shared" si="6"/>
        <v>1</v>
      </c>
      <c r="E51" s="81">
        <f t="shared" si="5"/>
        <v>14</v>
      </c>
      <c r="F51" s="11" t="s">
        <v>249</v>
      </c>
      <c r="G51" s="12"/>
      <c r="H51" s="11">
        <v>19</v>
      </c>
      <c r="I51" s="12">
        <v>1</v>
      </c>
      <c r="J51" s="11">
        <v>6</v>
      </c>
      <c r="K51" s="12">
        <v>13</v>
      </c>
      <c r="L51" s="11" t="s">
        <v>330</v>
      </c>
      <c r="M51" s="12"/>
      <c r="N51" s="11" t="s">
        <v>8</v>
      </c>
      <c r="O51" s="12"/>
      <c r="P51" s="11" t="s">
        <v>8</v>
      </c>
      <c r="Q51" s="12"/>
      <c r="R51" s="10" t="s">
        <v>292</v>
      </c>
      <c r="S51" s="12"/>
      <c r="T51" s="193" t="s">
        <v>268</v>
      </c>
      <c r="U51" s="31"/>
      <c r="V51" s="11" t="s">
        <v>8</v>
      </c>
      <c r="W51" s="12"/>
      <c r="X51" s="45"/>
    </row>
    <row r="52" spans="1:24" ht="12.75">
      <c r="A52" s="139" t="s">
        <v>65</v>
      </c>
      <c r="B52" s="97" t="s">
        <v>312</v>
      </c>
      <c r="C52" s="98" t="s">
        <v>49</v>
      </c>
      <c r="D52" s="32">
        <f t="shared" si="6"/>
        <v>1</v>
      </c>
      <c r="E52" s="81">
        <f t="shared" si="5"/>
        <v>10</v>
      </c>
      <c r="F52" s="11" t="s">
        <v>249</v>
      </c>
      <c r="G52" s="12"/>
      <c r="H52" s="11" t="s">
        <v>330</v>
      </c>
      <c r="I52" s="25"/>
      <c r="J52" s="19">
        <v>9</v>
      </c>
      <c r="K52" s="25">
        <v>10</v>
      </c>
      <c r="L52" s="19" t="s">
        <v>330</v>
      </c>
      <c r="M52" s="25"/>
      <c r="N52" s="19" t="s">
        <v>8</v>
      </c>
      <c r="O52" s="25"/>
      <c r="P52" s="19" t="s">
        <v>8</v>
      </c>
      <c r="Q52" s="25"/>
      <c r="R52" s="19" t="s">
        <v>292</v>
      </c>
      <c r="S52" s="25"/>
      <c r="T52" s="194" t="s">
        <v>268</v>
      </c>
      <c r="U52" s="44"/>
      <c r="V52" s="19" t="s">
        <v>8</v>
      </c>
      <c r="W52" s="25"/>
      <c r="X52" s="45"/>
    </row>
    <row r="53" spans="1:24" ht="12.75">
      <c r="A53" s="139" t="s">
        <v>167</v>
      </c>
      <c r="B53" s="157" t="s">
        <v>117</v>
      </c>
      <c r="C53" s="98" t="s">
        <v>69</v>
      </c>
      <c r="D53" s="32">
        <f>COUNTIF(F53:W53,"*)")</f>
        <v>1</v>
      </c>
      <c r="E53" s="81">
        <f>SUM(G53+I53+K53+M53+O53+Q53+S53+U53+W53)</f>
        <v>9</v>
      </c>
      <c r="F53" s="11" t="s">
        <v>2</v>
      </c>
      <c r="G53" s="25"/>
      <c r="H53" s="11" t="s">
        <v>8</v>
      </c>
      <c r="I53" s="25"/>
      <c r="J53" s="19" t="s">
        <v>8</v>
      </c>
      <c r="K53" s="25"/>
      <c r="L53" s="19">
        <v>8</v>
      </c>
      <c r="M53" s="25">
        <v>9</v>
      </c>
      <c r="N53" s="19" t="s">
        <v>8</v>
      </c>
      <c r="O53" s="25"/>
      <c r="P53" s="19" t="s">
        <v>8</v>
      </c>
      <c r="Q53" s="25"/>
      <c r="R53" s="19" t="s">
        <v>8</v>
      </c>
      <c r="S53" s="25"/>
      <c r="T53" s="194" t="s">
        <v>8</v>
      </c>
      <c r="U53" s="44"/>
      <c r="V53" s="19" t="s">
        <v>8</v>
      </c>
      <c r="W53" s="25"/>
      <c r="X53" s="77"/>
    </row>
    <row r="54" spans="1:24" ht="12.75">
      <c r="A54" s="184" t="s">
        <v>171</v>
      </c>
      <c r="B54" s="97" t="s">
        <v>311</v>
      </c>
      <c r="C54" s="98" t="s">
        <v>49</v>
      </c>
      <c r="D54" s="32">
        <f t="shared" si="6"/>
        <v>1</v>
      </c>
      <c r="E54" s="81">
        <f t="shared" si="5"/>
        <v>9</v>
      </c>
      <c r="F54" s="11" t="s">
        <v>249</v>
      </c>
      <c r="G54" s="25"/>
      <c r="H54" s="11" t="s">
        <v>8</v>
      </c>
      <c r="I54" s="12"/>
      <c r="J54" s="19">
        <v>10</v>
      </c>
      <c r="K54" s="12">
        <v>9</v>
      </c>
      <c r="L54" s="11" t="s">
        <v>330</v>
      </c>
      <c r="M54" s="12"/>
      <c r="N54" s="11" t="s">
        <v>8</v>
      </c>
      <c r="O54" s="12"/>
      <c r="P54" s="11" t="s">
        <v>8</v>
      </c>
      <c r="Q54" s="12"/>
      <c r="R54" s="10" t="s">
        <v>292</v>
      </c>
      <c r="S54" s="12"/>
      <c r="T54" s="194" t="s">
        <v>268</v>
      </c>
      <c r="U54" s="44"/>
      <c r="V54" s="10" t="s">
        <v>8</v>
      </c>
      <c r="W54" s="12"/>
      <c r="X54" s="45"/>
    </row>
    <row r="55" spans="1:24" ht="12.75">
      <c r="A55" s="184" t="s">
        <v>170</v>
      </c>
      <c r="B55" s="98" t="s">
        <v>261</v>
      </c>
      <c r="C55" s="98" t="s">
        <v>345</v>
      </c>
      <c r="D55" s="32">
        <f t="shared" si="6"/>
        <v>1</v>
      </c>
      <c r="E55" s="81">
        <f t="shared" si="5"/>
        <v>8</v>
      </c>
      <c r="F55" s="11" t="s">
        <v>249</v>
      </c>
      <c r="G55" s="25"/>
      <c r="H55" s="11">
        <v>23</v>
      </c>
      <c r="I55" s="25"/>
      <c r="J55" s="19" t="s">
        <v>330</v>
      </c>
      <c r="K55" s="25"/>
      <c r="L55" s="19">
        <v>9</v>
      </c>
      <c r="M55" s="25">
        <v>8</v>
      </c>
      <c r="N55" s="19" t="s">
        <v>8</v>
      </c>
      <c r="O55" s="25"/>
      <c r="P55" s="19" t="s">
        <v>8</v>
      </c>
      <c r="Q55" s="25"/>
      <c r="R55" s="19" t="s">
        <v>292</v>
      </c>
      <c r="S55" s="25"/>
      <c r="T55" s="194" t="s">
        <v>268</v>
      </c>
      <c r="U55" s="44"/>
      <c r="V55" s="19" t="s">
        <v>8</v>
      </c>
      <c r="W55" s="25"/>
      <c r="X55" s="77"/>
    </row>
    <row r="56" spans="1:24" ht="12.75">
      <c r="A56" s="184" t="s">
        <v>173</v>
      </c>
      <c r="B56" s="98" t="s">
        <v>106</v>
      </c>
      <c r="C56" s="98" t="s">
        <v>125</v>
      </c>
      <c r="D56" s="32">
        <f t="shared" si="6"/>
        <v>1</v>
      </c>
      <c r="E56" s="81">
        <f t="shared" si="5"/>
        <v>7</v>
      </c>
      <c r="F56" s="11">
        <v>6</v>
      </c>
      <c r="G56" s="25">
        <v>7</v>
      </c>
      <c r="H56" s="11">
        <v>26</v>
      </c>
      <c r="I56" s="25"/>
      <c r="J56" s="19" t="s">
        <v>250</v>
      </c>
      <c r="K56" s="25"/>
      <c r="L56" s="19" t="s">
        <v>8</v>
      </c>
      <c r="M56" s="25"/>
      <c r="N56" s="19" t="s">
        <v>203</v>
      </c>
      <c r="O56" s="25"/>
      <c r="P56" s="19" t="s">
        <v>268</v>
      </c>
      <c r="Q56" s="25"/>
      <c r="R56" s="19" t="s">
        <v>292</v>
      </c>
      <c r="S56" s="25"/>
      <c r="T56" s="194" t="s">
        <v>268</v>
      </c>
      <c r="U56" s="44"/>
      <c r="V56" s="19" t="s">
        <v>8</v>
      </c>
      <c r="W56" s="25"/>
      <c r="X56" s="77"/>
    </row>
    <row r="57" spans="1:24" ht="12.75">
      <c r="A57" s="139" t="s">
        <v>174</v>
      </c>
      <c r="B57" s="98" t="s">
        <v>336</v>
      </c>
      <c r="C57" s="98" t="s">
        <v>337</v>
      </c>
      <c r="D57" s="32">
        <f t="shared" si="6"/>
        <v>1</v>
      </c>
      <c r="E57" s="81">
        <f t="shared" si="5"/>
        <v>4</v>
      </c>
      <c r="F57" s="19" t="s">
        <v>2</v>
      </c>
      <c r="G57" s="25"/>
      <c r="H57" s="19" t="s">
        <v>8</v>
      </c>
      <c r="I57" s="25"/>
      <c r="J57" s="19" t="s">
        <v>8</v>
      </c>
      <c r="K57" s="25"/>
      <c r="L57" s="19" t="s">
        <v>8</v>
      </c>
      <c r="M57" s="25"/>
      <c r="N57" s="19" t="s">
        <v>85</v>
      </c>
      <c r="O57" s="25"/>
      <c r="P57" s="19" t="s">
        <v>8</v>
      </c>
      <c r="Q57" s="25"/>
      <c r="R57" s="19" t="s">
        <v>8</v>
      </c>
      <c r="S57" s="25"/>
      <c r="T57" s="194" t="s">
        <v>85</v>
      </c>
      <c r="U57" s="44"/>
      <c r="V57" s="19">
        <v>15</v>
      </c>
      <c r="W57" s="25">
        <v>4</v>
      </c>
      <c r="X57" s="77"/>
    </row>
    <row r="58" spans="1:24" ht="12.75">
      <c r="A58" s="184" t="s">
        <v>175</v>
      </c>
      <c r="B58" s="97" t="s">
        <v>9</v>
      </c>
      <c r="C58" s="97" t="s">
        <v>10</v>
      </c>
      <c r="D58" s="137">
        <f t="shared" si="6"/>
        <v>1</v>
      </c>
      <c r="E58" s="171">
        <f t="shared" si="5"/>
        <v>1</v>
      </c>
      <c r="F58" s="19" t="s">
        <v>249</v>
      </c>
      <c r="G58" s="25"/>
      <c r="H58" s="11">
        <v>18</v>
      </c>
      <c r="I58" s="25">
        <v>1</v>
      </c>
      <c r="J58" s="11" t="s">
        <v>330</v>
      </c>
      <c r="K58" s="25"/>
      <c r="L58" s="19" t="s">
        <v>330</v>
      </c>
      <c r="M58" s="25"/>
      <c r="N58" s="19" t="s">
        <v>8</v>
      </c>
      <c r="O58" s="12"/>
      <c r="P58" s="19" t="s">
        <v>8</v>
      </c>
      <c r="Q58" s="25"/>
      <c r="R58" s="19" t="s">
        <v>292</v>
      </c>
      <c r="S58" s="25"/>
      <c r="T58" s="194" t="s">
        <v>268</v>
      </c>
      <c r="U58" s="44"/>
      <c r="V58" s="19" t="s">
        <v>8</v>
      </c>
      <c r="W58" s="25"/>
      <c r="X58" s="77"/>
    </row>
    <row r="59" spans="1:24" s="169" customFormat="1" ht="12.75">
      <c r="A59" s="139" t="s">
        <v>175</v>
      </c>
      <c r="B59" s="140" t="s">
        <v>308</v>
      </c>
      <c r="C59" s="175" t="s">
        <v>120</v>
      </c>
      <c r="D59" s="137">
        <f t="shared" si="6"/>
        <v>1</v>
      </c>
      <c r="E59" s="121">
        <f t="shared" si="5"/>
        <v>1</v>
      </c>
      <c r="F59" s="11" t="s">
        <v>111</v>
      </c>
      <c r="G59" s="25"/>
      <c r="H59" s="144" t="s">
        <v>268</v>
      </c>
      <c r="I59" s="25"/>
      <c r="J59" s="11" t="s">
        <v>8</v>
      </c>
      <c r="K59" s="25"/>
      <c r="L59" s="19" t="s">
        <v>8</v>
      </c>
      <c r="M59" s="25"/>
      <c r="N59" s="19">
        <v>18</v>
      </c>
      <c r="O59" s="173">
        <v>1</v>
      </c>
      <c r="P59" s="11" t="s">
        <v>309</v>
      </c>
      <c r="Q59" s="25"/>
      <c r="R59" s="19" t="s">
        <v>292</v>
      </c>
      <c r="S59" s="25"/>
      <c r="T59" s="19" t="s">
        <v>268</v>
      </c>
      <c r="U59" s="43"/>
      <c r="V59" s="19" t="s">
        <v>8</v>
      </c>
      <c r="W59" s="25"/>
      <c r="X59" s="77"/>
    </row>
    <row r="60" spans="1:24" s="169" customFormat="1" ht="12.75">
      <c r="A60" s="184" t="s">
        <v>177</v>
      </c>
      <c r="B60" s="140" t="s">
        <v>310</v>
      </c>
      <c r="C60" s="149" t="s">
        <v>344</v>
      </c>
      <c r="D60" s="137">
        <f t="shared" si="6"/>
        <v>1</v>
      </c>
      <c r="E60" s="81">
        <f t="shared" si="5"/>
        <v>0</v>
      </c>
      <c r="F60" s="11" t="s">
        <v>2</v>
      </c>
      <c r="G60" s="12"/>
      <c r="H60" s="170">
        <v>21</v>
      </c>
      <c r="I60" s="174"/>
      <c r="J60" s="172" t="s">
        <v>8</v>
      </c>
      <c r="K60" s="174"/>
      <c r="L60" s="170" t="s">
        <v>8</v>
      </c>
      <c r="M60" s="174"/>
      <c r="N60" s="170" t="s">
        <v>203</v>
      </c>
      <c r="O60" s="174"/>
      <c r="P60" s="172" t="s">
        <v>8</v>
      </c>
      <c r="Q60" s="174"/>
      <c r="R60" s="170" t="s">
        <v>86</v>
      </c>
      <c r="S60" s="174"/>
      <c r="T60" s="11" t="s">
        <v>268</v>
      </c>
      <c r="U60" s="17"/>
      <c r="V60" s="170" t="s">
        <v>8</v>
      </c>
      <c r="W60" s="174"/>
      <c r="X60" s="45"/>
    </row>
    <row r="61" spans="1:24" s="169" customFormat="1" ht="12.75">
      <c r="A61" s="184" t="s">
        <v>178</v>
      </c>
      <c r="B61" s="140" t="s">
        <v>338</v>
      </c>
      <c r="C61" s="149" t="s">
        <v>216</v>
      </c>
      <c r="D61" s="137">
        <f t="shared" si="6"/>
        <v>1</v>
      </c>
      <c r="E61" s="81">
        <f t="shared" si="5"/>
        <v>0</v>
      </c>
      <c r="F61" s="11" t="s">
        <v>249</v>
      </c>
      <c r="G61" s="12"/>
      <c r="H61" s="170">
        <v>27</v>
      </c>
      <c r="I61" s="174"/>
      <c r="J61" s="172" t="s">
        <v>330</v>
      </c>
      <c r="K61" s="174"/>
      <c r="L61" s="170" t="s">
        <v>8</v>
      </c>
      <c r="M61" s="174"/>
      <c r="N61" s="170" t="s">
        <v>8</v>
      </c>
      <c r="O61" s="174"/>
      <c r="P61" s="172" t="s">
        <v>299</v>
      </c>
      <c r="Q61" s="174"/>
      <c r="R61" s="170" t="s">
        <v>292</v>
      </c>
      <c r="S61" s="174"/>
      <c r="T61" s="11" t="s">
        <v>268</v>
      </c>
      <c r="U61" s="17"/>
      <c r="V61" s="170" t="s">
        <v>8</v>
      </c>
      <c r="W61" s="174"/>
      <c r="X61" s="45"/>
    </row>
    <row r="62" spans="1:24" ht="12.75">
      <c r="A62" s="139"/>
      <c r="B62" s="160"/>
      <c r="C62" s="161"/>
      <c r="D62" s="163"/>
      <c r="E62" s="176"/>
      <c r="F62" s="151"/>
      <c r="G62" s="150"/>
      <c r="H62" s="151"/>
      <c r="I62" s="150"/>
      <c r="J62" s="151"/>
      <c r="K62" s="150"/>
      <c r="L62" s="151"/>
      <c r="M62" s="150"/>
      <c r="N62" s="151"/>
      <c r="O62" s="150"/>
      <c r="P62" s="151"/>
      <c r="Q62" s="150"/>
      <c r="R62" s="151"/>
      <c r="S62" s="150"/>
      <c r="T62" s="195"/>
      <c r="U62" s="185"/>
      <c r="V62" s="151"/>
      <c r="W62" s="150"/>
      <c r="X62" s="162"/>
    </row>
    <row r="63" spans="1:24" ht="29.25">
      <c r="A63" s="2"/>
      <c r="B63" s="101" t="s">
        <v>66</v>
      </c>
      <c r="C63" s="102"/>
      <c r="D63" s="33">
        <f t="shared" si="6"/>
        <v>0</v>
      </c>
      <c r="E63" s="18"/>
      <c r="F63" s="8" t="s">
        <v>55</v>
      </c>
      <c r="G63" s="9" t="s">
        <v>56</v>
      </c>
      <c r="H63" s="8" t="s">
        <v>55</v>
      </c>
      <c r="I63" s="9" t="s">
        <v>56</v>
      </c>
      <c r="J63" s="8" t="s">
        <v>55</v>
      </c>
      <c r="K63" s="9" t="s">
        <v>56</v>
      </c>
      <c r="L63" s="8" t="s">
        <v>55</v>
      </c>
      <c r="M63" s="9" t="s">
        <v>56</v>
      </c>
      <c r="N63" s="8" t="s">
        <v>55</v>
      </c>
      <c r="O63" s="9" t="s">
        <v>56</v>
      </c>
      <c r="P63" s="8" t="s">
        <v>55</v>
      </c>
      <c r="Q63" s="9" t="s">
        <v>56</v>
      </c>
      <c r="R63" s="8" t="s">
        <v>55</v>
      </c>
      <c r="S63" s="9" t="s">
        <v>56</v>
      </c>
      <c r="T63" s="191" t="s">
        <v>224</v>
      </c>
      <c r="U63" s="129" t="s">
        <v>225</v>
      </c>
      <c r="V63" s="8" t="s">
        <v>55</v>
      </c>
      <c r="W63" s="9" t="s">
        <v>56</v>
      </c>
      <c r="X63" s="52">
        <f>Z63+AA63</f>
        <v>0</v>
      </c>
    </row>
    <row r="64" spans="1:24" ht="12.75">
      <c r="A64" s="3" t="s">
        <v>57</v>
      </c>
      <c r="B64" s="135" t="s">
        <v>99</v>
      </c>
      <c r="C64" s="135" t="s">
        <v>98</v>
      </c>
      <c r="D64" s="66">
        <f t="shared" si="6"/>
        <v>1</v>
      </c>
      <c r="E64" s="136">
        <f aca="true" t="shared" si="7" ref="E64:E69">SUM(G64+I64+K64+M64+O64+Q64+S64+U64+W64)</f>
        <v>87</v>
      </c>
      <c r="F64" s="67">
        <v>2</v>
      </c>
      <c r="G64" s="42">
        <v>11</v>
      </c>
      <c r="H64" s="67">
        <v>8</v>
      </c>
      <c r="I64" s="42">
        <v>11</v>
      </c>
      <c r="J64" s="67">
        <v>2</v>
      </c>
      <c r="K64" s="42">
        <v>11</v>
      </c>
      <c r="L64" s="67" t="s">
        <v>340</v>
      </c>
      <c r="M64" s="42"/>
      <c r="N64" s="67">
        <v>1</v>
      </c>
      <c r="O64" s="42">
        <v>20</v>
      </c>
      <c r="P64" s="67" t="s">
        <v>8</v>
      </c>
      <c r="Q64" s="42"/>
      <c r="R64" s="67">
        <v>1</v>
      </c>
      <c r="S64" s="42">
        <v>11</v>
      </c>
      <c r="T64" s="196">
        <v>2</v>
      </c>
      <c r="U64" s="127">
        <v>11</v>
      </c>
      <c r="V64" s="67">
        <v>5</v>
      </c>
      <c r="W64" s="42">
        <v>12</v>
      </c>
      <c r="X64" s="68">
        <v>8</v>
      </c>
    </row>
    <row r="65" spans="1:24" ht="12.75">
      <c r="A65" s="3" t="s">
        <v>58</v>
      </c>
      <c r="B65" s="97" t="s">
        <v>100</v>
      </c>
      <c r="C65" s="97" t="s">
        <v>98</v>
      </c>
      <c r="D65" s="137">
        <f t="shared" si="6"/>
        <v>1</v>
      </c>
      <c r="E65" s="81">
        <f t="shared" si="7"/>
        <v>82</v>
      </c>
      <c r="F65" s="11">
        <v>3</v>
      </c>
      <c r="G65" s="12">
        <v>9</v>
      </c>
      <c r="H65" s="11">
        <v>6</v>
      </c>
      <c r="I65" s="12">
        <v>13</v>
      </c>
      <c r="J65" s="11" t="s">
        <v>341</v>
      </c>
      <c r="K65" s="12"/>
      <c r="L65" s="11">
        <v>3</v>
      </c>
      <c r="M65" s="12">
        <v>10</v>
      </c>
      <c r="N65" s="11">
        <v>4</v>
      </c>
      <c r="O65" s="12">
        <v>15</v>
      </c>
      <c r="P65" s="11" t="s">
        <v>268</v>
      </c>
      <c r="Q65" s="12"/>
      <c r="R65" s="11">
        <v>2</v>
      </c>
      <c r="S65" s="12">
        <v>9</v>
      </c>
      <c r="T65" s="193">
        <v>1</v>
      </c>
      <c r="U65" s="31">
        <v>13</v>
      </c>
      <c r="V65" s="11">
        <v>4</v>
      </c>
      <c r="W65" s="12">
        <v>13</v>
      </c>
      <c r="X65" s="45">
        <v>9</v>
      </c>
    </row>
    <row r="66" spans="1:24" ht="12.75">
      <c r="A66" s="3" t="s">
        <v>59</v>
      </c>
      <c r="B66" s="97" t="s">
        <v>97</v>
      </c>
      <c r="C66" s="97" t="s">
        <v>98</v>
      </c>
      <c r="D66" s="137">
        <f t="shared" si="6"/>
        <v>1</v>
      </c>
      <c r="E66" s="81">
        <f t="shared" si="7"/>
        <v>65</v>
      </c>
      <c r="F66" s="11">
        <v>1</v>
      </c>
      <c r="G66" s="12">
        <v>13</v>
      </c>
      <c r="H66" s="11">
        <v>10</v>
      </c>
      <c r="I66" s="12">
        <v>9</v>
      </c>
      <c r="J66" s="11">
        <v>4</v>
      </c>
      <c r="K66" s="12">
        <v>7</v>
      </c>
      <c r="L66" s="11">
        <v>5</v>
      </c>
      <c r="M66" s="12">
        <v>7</v>
      </c>
      <c r="N66" s="11">
        <v>10</v>
      </c>
      <c r="O66" s="12">
        <v>9</v>
      </c>
      <c r="P66" s="11" t="s">
        <v>8</v>
      </c>
      <c r="Q66" s="12"/>
      <c r="R66" s="11" t="s">
        <v>293</v>
      </c>
      <c r="S66" s="12"/>
      <c r="T66" s="193">
        <v>3</v>
      </c>
      <c r="U66" s="31">
        <v>9</v>
      </c>
      <c r="V66" s="11">
        <v>6</v>
      </c>
      <c r="W66" s="12">
        <v>11</v>
      </c>
      <c r="X66" s="45"/>
    </row>
    <row r="67" spans="1:24" ht="12.75">
      <c r="A67" s="3" t="s">
        <v>60</v>
      </c>
      <c r="B67" s="97" t="s">
        <v>163</v>
      </c>
      <c r="C67" s="97" t="s">
        <v>322</v>
      </c>
      <c r="D67" s="137">
        <f t="shared" si="6"/>
        <v>1</v>
      </c>
      <c r="E67" s="81">
        <f t="shared" si="7"/>
        <v>57</v>
      </c>
      <c r="F67" s="11">
        <v>5</v>
      </c>
      <c r="G67" s="12">
        <v>6</v>
      </c>
      <c r="H67" s="11">
        <v>11</v>
      </c>
      <c r="I67" s="12">
        <v>8</v>
      </c>
      <c r="J67" s="11" t="s">
        <v>342</v>
      </c>
      <c r="K67" s="12"/>
      <c r="L67" s="11">
        <v>6</v>
      </c>
      <c r="M67" s="12">
        <v>6</v>
      </c>
      <c r="N67" s="11">
        <v>5</v>
      </c>
      <c r="O67" s="12">
        <v>14</v>
      </c>
      <c r="P67" s="11" t="s">
        <v>8</v>
      </c>
      <c r="Q67" s="12"/>
      <c r="R67" s="11">
        <v>3</v>
      </c>
      <c r="S67" s="12">
        <v>7</v>
      </c>
      <c r="T67" s="193">
        <v>4</v>
      </c>
      <c r="U67" s="31">
        <v>7</v>
      </c>
      <c r="V67" s="11">
        <v>8</v>
      </c>
      <c r="W67" s="12">
        <v>9</v>
      </c>
      <c r="X67" s="45">
        <v>6</v>
      </c>
    </row>
    <row r="68" spans="1:24" ht="12.75">
      <c r="A68" s="3" t="s">
        <v>61</v>
      </c>
      <c r="B68" s="97" t="s">
        <v>162</v>
      </c>
      <c r="C68" s="97" t="s">
        <v>50</v>
      </c>
      <c r="D68" s="137">
        <f t="shared" si="6"/>
        <v>1</v>
      </c>
      <c r="E68" s="81">
        <f t="shared" si="7"/>
        <v>20</v>
      </c>
      <c r="F68" s="11" t="s">
        <v>249</v>
      </c>
      <c r="G68" s="12"/>
      <c r="H68" s="11">
        <v>12</v>
      </c>
      <c r="I68" s="12">
        <v>7</v>
      </c>
      <c r="J68" s="11">
        <v>1</v>
      </c>
      <c r="K68" s="12">
        <v>13</v>
      </c>
      <c r="L68" s="11" t="s">
        <v>204</v>
      </c>
      <c r="M68" s="12"/>
      <c r="N68" s="11" t="s">
        <v>8</v>
      </c>
      <c r="O68" s="12"/>
      <c r="P68" s="11" t="s">
        <v>297</v>
      </c>
      <c r="Q68" s="12"/>
      <c r="R68" s="11" t="s">
        <v>292</v>
      </c>
      <c r="S68" s="12"/>
      <c r="T68" s="193" t="s">
        <v>268</v>
      </c>
      <c r="U68" s="31"/>
      <c r="V68" s="11" t="s">
        <v>8</v>
      </c>
      <c r="W68" s="12"/>
      <c r="X68" s="45"/>
    </row>
    <row r="69" spans="1:24" ht="12.75">
      <c r="A69" s="3" t="s">
        <v>62</v>
      </c>
      <c r="B69" s="97" t="s">
        <v>101</v>
      </c>
      <c r="C69" s="97" t="s">
        <v>102</v>
      </c>
      <c r="D69" s="137">
        <f t="shared" si="6"/>
        <v>1</v>
      </c>
      <c r="E69" s="81">
        <f t="shared" si="7"/>
        <v>16</v>
      </c>
      <c r="F69" s="11">
        <v>4</v>
      </c>
      <c r="G69" s="12">
        <v>7</v>
      </c>
      <c r="H69" s="11">
        <v>16</v>
      </c>
      <c r="I69" s="12">
        <v>3</v>
      </c>
      <c r="J69" s="11" t="s">
        <v>249</v>
      </c>
      <c r="K69" s="12"/>
      <c r="L69" s="11" t="s">
        <v>8</v>
      </c>
      <c r="M69" s="12"/>
      <c r="N69" s="11" t="s">
        <v>8</v>
      </c>
      <c r="O69" s="12"/>
      <c r="P69" s="11" t="s">
        <v>300</v>
      </c>
      <c r="Q69" s="12"/>
      <c r="R69" s="11" t="s">
        <v>292</v>
      </c>
      <c r="S69" s="12"/>
      <c r="T69" s="193">
        <v>5</v>
      </c>
      <c r="U69" s="31">
        <v>6</v>
      </c>
      <c r="V69" s="11" t="s">
        <v>85</v>
      </c>
      <c r="W69" s="12"/>
      <c r="X69" s="45"/>
    </row>
    <row r="70" spans="1:24" ht="12.75">
      <c r="A70" s="3"/>
      <c r="B70" s="97"/>
      <c r="C70" s="97"/>
      <c r="D70" s="137">
        <f t="shared" si="6"/>
        <v>0</v>
      </c>
      <c r="E70" s="81">
        <f>SUM(G70+I70+K70+M70+O70+Q70+S70+W70)</f>
        <v>0</v>
      </c>
      <c r="F70" s="11"/>
      <c r="G70" s="12"/>
      <c r="H70" s="11"/>
      <c r="I70" s="12"/>
      <c r="J70" s="11"/>
      <c r="K70" s="12"/>
      <c r="L70" s="11"/>
      <c r="M70" s="12"/>
      <c r="N70" s="11"/>
      <c r="O70" s="12"/>
      <c r="P70" s="11"/>
      <c r="Q70" s="12"/>
      <c r="R70" s="11"/>
      <c r="S70" s="12"/>
      <c r="T70" s="193"/>
      <c r="U70" s="31"/>
      <c r="V70" s="11"/>
      <c r="W70" s="12"/>
      <c r="X70" s="45"/>
    </row>
    <row r="71" spans="1:24" ht="12.75">
      <c r="A71" s="209"/>
      <c r="B71" s="213"/>
      <c r="C71" s="213"/>
      <c r="D71" s="203"/>
      <c r="E71" s="204"/>
      <c r="F71" s="210"/>
      <c r="G71" s="214"/>
      <c r="H71" s="207"/>
      <c r="I71" s="214"/>
      <c r="J71" s="210"/>
      <c r="K71" s="214"/>
      <c r="L71" s="210"/>
      <c r="M71" s="214"/>
      <c r="N71" s="210"/>
      <c r="O71" s="214"/>
      <c r="P71" s="210"/>
      <c r="Q71" s="214"/>
      <c r="R71" s="207"/>
      <c r="S71" s="214"/>
      <c r="T71" s="215"/>
      <c r="U71" s="216"/>
      <c r="V71" s="207"/>
      <c r="W71" s="214"/>
      <c r="X71" s="200"/>
    </row>
    <row r="72" spans="1:24" ht="12.75">
      <c r="A72" s="3" t="s">
        <v>57</v>
      </c>
      <c r="B72" s="97" t="s">
        <v>73</v>
      </c>
      <c r="C72" s="97" t="s">
        <v>324</v>
      </c>
      <c r="D72" s="32">
        <f aca="true" t="shared" si="8" ref="D72:D87">COUNTIF(F72:W72,"*)")</f>
        <v>1</v>
      </c>
      <c r="E72" s="81">
        <f aca="true" t="shared" si="9" ref="E72:E86">SUM(G72+I72+K72+M72+O72+Q72+S72+U72+W72)</f>
        <v>103</v>
      </c>
      <c r="F72" s="11">
        <v>4</v>
      </c>
      <c r="G72" s="12">
        <v>13</v>
      </c>
      <c r="H72" s="10">
        <v>7</v>
      </c>
      <c r="I72" s="12">
        <v>12</v>
      </c>
      <c r="J72" s="11">
        <v>2</v>
      </c>
      <c r="K72" s="12">
        <v>13</v>
      </c>
      <c r="L72" s="11">
        <v>2</v>
      </c>
      <c r="M72" s="12">
        <v>16</v>
      </c>
      <c r="N72" s="11" t="s">
        <v>249</v>
      </c>
      <c r="O72" s="12"/>
      <c r="P72" s="11" t="s">
        <v>8</v>
      </c>
      <c r="Q72" s="12"/>
      <c r="R72" s="10">
        <v>1</v>
      </c>
      <c r="S72" s="12">
        <v>13</v>
      </c>
      <c r="T72" s="192">
        <v>1</v>
      </c>
      <c r="U72" s="130">
        <v>20</v>
      </c>
      <c r="V72" s="10">
        <v>3</v>
      </c>
      <c r="W72" s="12">
        <v>16</v>
      </c>
      <c r="X72" s="45"/>
    </row>
    <row r="73" spans="1:24" ht="12.75">
      <c r="A73" s="3" t="s">
        <v>58</v>
      </c>
      <c r="B73" s="97" t="s">
        <v>72</v>
      </c>
      <c r="C73" s="98" t="s">
        <v>105</v>
      </c>
      <c r="D73" s="32">
        <f t="shared" si="8"/>
        <v>1</v>
      </c>
      <c r="E73" s="81">
        <f t="shared" si="9"/>
        <v>101</v>
      </c>
      <c r="F73" s="11">
        <v>3</v>
      </c>
      <c r="G73" s="12">
        <v>14</v>
      </c>
      <c r="H73" s="10">
        <v>8</v>
      </c>
      <c r="I73" s="12">
        <v>11</v>
      </c>
      <c r="J73" s="11">
        <v>1</v>
      </c>
      <c r="K73" s="12">
        <v>15</v>
      </c>
      <c r="L73" s="11">
        <v>3</v>
      </c>
      <c r="M73" s="12">
        <v>14</v>
      </c>
      <c r="N73" s="11">
        <v>3</v>
      </c>
      <c r="O73" s="12">
        <v>16</v>
      </c>
      <c r="P73" s="11" t="s">
        <v>268</v>
      </c>
      <c r="Q73" s="12"/>
      <c r="R73" s="10" t="s">
        <v>88</v>
      </c>
      <c r="S73" s="12"/>
      <c r="T73" s="192">
        <v>3</v>
      </c>
      <c r="U73" s="130">
        <v>16</v>
      </c>
      <c r="V73" s="10">
        <v>4</v>
      </c>
      <c r="W73" s="12">
        <v>15</v>
      </c>
      <c r="X73" s="45"/>
    </row>
    <row r="74" spans="1:24" ht="12.75">
      <c r="A74" s="3" t="s">
        <v>59</v>
      </c>
      <c r="B74" s="97" t="s">
        <v>326</v>
      </c>
      <c r="C74" s="97" t="s">
        <v>182</v>
      </c>
      <c r="D74" s="32">
        <f t="shared" si="8"/>
        <v>1</v>
      </c>
      <c r="E74" s="81">
        <f t="shared" si="9"/>
        <v>83</v>
      </c>
      <c r="F74" s="11">
        <v>6</v>
      </c>
      <c r="G74" s="12">
        <v>11</v>
      </c>
      <c r="H74" s="10">
        <v>10</v>
      </c>
      <c r="I74" s="12">
        <v>9</v>
      </c>
      <c r="J74" s="11" t="s">
        <v>340</v>
      </c>
      <c r="K74" s="12"/>
      <c r="L74" s="11">
        <v>5</v>
      </c>
      <c r="M74" s="12">
        <v>12</v>
      </c>
      <c r="N74" s="11">
        <v>8</v>
      </c>
      <c r="O74" s="12">
        <v>11</v>
      </c>
      <c r="P74" s="11" t="s">
        <v>8</v>
      </c>
      <c r="Q74" s="12"/>
      <c r="R74" s="10">
        <v>3</v>
      </c>
      <c r="S74" s="12">
        <v>9</v>
      </c>
      <c r="T74" s="192">
        <v>2</v>
      </c>
      <c r="U74" s="130">
        <v>18</v>
      </c>
      <c r="V74" s="10">
        <v>6</v>
      </c>
      <c r="W74" s="12">
        <v>13</v>
      </c>
      <c r="X74" s="45">
        <v>9</v>
      </c>
    </row>
    <row r="75" spans="1:24" ht="12.75">
      <c r="A75" s="3" t="s">
        <v>60</v>
      </c>
      <c r="B75" s="97" t="s">
        <v>188</v>
      </c>
      <c r="C75" s="97" t="s">
        <v>324</v>
      </c>
      <c r="D75" s="32">
        <f t="shared" si="8"/>
        <v>1</v>
      </c>
      <c r="E75" s="81">
        <f t="shared" si="9"/>
        <v>78</v>
      </c>
      <c r="F75" s="11">
        <v>8</v>
      </c>
      <c r="G75" s="12">
        <v>9</v>
      </c>
      <c r="H75" s="10" t="s">
        <v>343</v>
      </c>
      <c r="I75" s="12"/>
      <c r="J75" s="11">
        <v>3</v>
      </c>
      <c r="K75" s="12">
        <v>11</v>
      </c>
      <c r="L75" s="11">
        <v>4</v>
      </c>
      <c r="M75" s="12">
        <v>13</v>
      </c>
      <c r="N75" s="11">
        <v>10</v>
      </c>
      <c r="O75" s="12">
        <v>9</v>
      </c>
      <c r="P75" s="11" t="s">
        <v>8</v>
      </c>
      <c r="Q75" s="12"/>
      <c r="R75" s="10">
        <v>2</v>
      </c>
      <c r="S75" s="12">
        <v>11</v>
      </c>
      <c r="T75" s="192">
        <v>4</v>
      </c>
      <c r="U75" s="130">
        <v>15</v>
      </c>
      <c r="V75" s="10">
        <v>9</v>
      </c>
      <c r="W75" s="12">
        <v>10</v>
      </c>
      <c r="X75" s="45">
        <v>2</v>
      </c>
    </row>
    <row r="76" spans="1:24" ht="12.75">
      <c r="A76" s="3" t="s">
        <v>61</v>
      </c>
      <c r="B76" s="97" t="s">
        <v>325</v>
      </c>
      <c r="C76" s="98" t="s">
        <v>324</v>
      </c>
      <c r="D76" s="32">
        <f t="shared" si="8"/>
        <v>1</v>
      </c>
      <c r="E76" s="81">
        <f t="shared" si="9"/>
        <v>75</v>
      </c>
      <c r="F76" s="11">
        <v>5</v>
      </c>
      <c r="G76" s="12">
        <v>12</v>
      </c>
      <c r="H76" s="10" t="s">
        <v>335</v>
      </c>
      <c r="I76" s="12"/>
      <c r="J76" s="11">
        <v>5</v>
      </c>
      <c r="K76" s="12">
        <v>8</v>
      </c>
      <c r="L76" s="11">
        <v>7</v>
      </c>
      <c r="M76" s="12">
        <v>10</v>
      </c>
      <c r="N76" s="11">
        <v>5</v>
      </c>
      <c r="O76" s="12">
        <v>14</v>
      </c>
      <c r="P76" s="11" t="s">
        <v>8</v>
      </c>
      <c r="Q76" s="12"/>
      <c r="R76" s="10">
        <v>4</v>
      </c>
      <c r="S76" s="12">
        <v>7</v>
      </c>
      <c r="T76" s="192">
        <v>6</v>
      </c>
      <c r="U76" s="130">
        <v>13</v>
      </c>
      <c r="V76" s="10">
        <v>8</v>
      </c>
      <c r="W76" s="12">
        <v>11</v>
      </c>
      <c r="X76" s="45">
        <v>6</v>
      </c>
    </row>
    <row r="77" spans="1:24" ht="12.75">
      <c r="A77" s="3" t="s">
        <v>62</v>
      </c>
      <c r="B77" s="97" t="s">
        <v>71</v>
      </c>
      <c r="C77" s="97" t="s">
        <v>181</v>
      </c>
      <c r="D77" s="32">
        <f t="shared" si="8"/>
        <v>1</v>
      </c>
      <c r="E77" s="81">
        <f t="shared" si="9"/>
        <v>69</v>
      </c>
      <c r="F77" s="11">
        <v>2</v>
      </c>
      <c r="G77" s="12">
        <v>16</v>
      </c>
      <c r="H77" s="10">
        <v>15</v>
      </c>
      <c r="I77" s="12">
        <v>4</v>
      </c>
      <c r="J77" s="11" t="s">
        <v>249</v>
      </c>
      <c r="K77" s="12"/>
      <c r="L77" s="11">
        <v>6</v>
      </c>
      <c r="M77" s="12">
        <v>11</v>
      </c>
      <c r="N77" s="11">
        <v>7</v>
      </c>
      <c r="O77" s="12">
        <v>12</v>
      </c>
      <c r="P77" s="11" t="s">
        <v>8</v>
      </c>
      <c r="Q77" s="12"/>
      <c r="R77" s="10" t="s">
        <v>23</v>
      </c>
      <c r="S77" s="12"/>
      <c r="T77" s="192">
        <v>5</v>
      </c>
      <c r="U77" s="130">
        <v>14</v>
      </c>
      <c r="V77" s="10">
        <v>7</v>
      </c>
      <c r="W77" s="12">
        <v>12</v>
      </c>
      <c r="X77" s="45"/>
    </row>
    <row r="78" spans="1:24" ht="12.75">
      <c r="A78" s="3" t="s">
        <v>63</v>
      </c>
      <c r="B78" s="97" t="s">
        <v>187</v>
      </c>
      <c r="C78" s="97" t="s">
        <v>98</v>
      </c>
      <c r="D78" s="32">
        <f t="shared" si="8"/>
        <v>1</v>
      </c>
      <c r="E78" s="81">
        <f t="shared" si="9"/>
        <v>29</v>
      </c>
      <c r="F78" s="11">
        <v>7</v>
      </c>
      <c r="G78" s="12">
        <v>10</v>
      </c>
      <c r="H78" s="19">
        <v>25</v>
      </c>
      <c r="I78" s="25"/>
      <c r="J78" s="19">
        <v>6</v>
      </c>
      <c r="K78" s="25">
        <v>7</v>
      </c>
      <c r="L78" s="19" t="s">
        <v>250</v>
      </c>
      <c r="M78" s="25"/>
      <c r="N78" s="19">
        <v>16</v>
      </c>
      <c r="O78" s="25">
        <v>3</v>
      </c>
      <c r="P78" s="11" t="s">
        <v>8</v>
      </c>
      <c r="Q78" s="25"/>
      <c r="R78" s="19" t="s">
        <v>268</v>
      </c>
      <c r="S78" s="25"/>
      <c r="T78" s="194">
        <v>10</v>
      </c>
      <c r="U78" s="44">
        <v>9</v>
      </c>
      <c r="V78" s="19" t="s">
        <v>85</v>
      </c>
      <c r="W78" s="25"/>
      <c r="X78" s="45"/>
    </row>
    <row r="79" spans="1:24" ht="12.75">
      <c r="A79" s="3" t="s">
        <v>64</v>
      </c>
      <c r="B79" s="97" t="s">
        <v>87</v>
      </c>
      <c r="C79" s="98" t="s">
        <v>322</v>
      </c>
      <c r="D79" s="32">
        <f t="shared" si="8"/>
        <v>1</v>
      </c>
      <c r="E79" s="81">
        <f t="shared" si="9"/>
        <v>23</v>
      </c>
      <c r="F79" s="11" t="s">
        <v>293</v>
      </c>
      <c r="G79" s="12"/>
      <c r="H79" s="19" t="s">
        <v>292</v>
      </c>
      <c r="I79" s="12"/>
      <c r="J79" s="11" t="s">
        <v>85</v>
      </c>
      <c r="K79" s="12"/>
      <c r="L79" s="11" t="s">
        <v>292</v>
      </c>
      <c r="M79" s="12"/>
      <c r="N79" s="11" t="s">
        <v>86</v>
      </c>
      <c r="O79" s="12"/>
      <c r="P79" s="11" t="s">
        <v>85</v>
      </c>
      <c r="Q79" s="12"/>
      <c r="R79" s="10">
        <v>5</v>
      </c>
      <c r="S79" s="12">
        <v>6</v>
      </c>
      <c r="T79" s="193">
        <v>9</v>
      </c>
      <c r="U79" s="31">
        <v>10</v>
      </c>
      <c r="V79" s="11">
        <v>12</v>
      </c>
      <c r="W79" s="12">
        <v>7</v>
      </c>
      <c r="X79" s="45"/>
    </row>
    <row r="80" spans="1:24" ht="12.75">
      <c r="A80" s="3" t="s">
        <v>65</v>
      </c>
      <c r="B80" s="97" t="s">
        <v>20</v>
      </c>
      <c r="C80" s="98" t="s">
        <v>135</v>
      </c>
      <c r="D80" s="32">
        <f t="shared" si="8"/>
        <v>1</v>
      </c>
      <c r="E80" s="81">
        <f t="shared" si="9"/>
        <v>12</v>
      </c>
      <c r="F80" s="11" t="s">
        <v>269</v>
      </c>
      <c r="G80" s="12"/>
      <c r="H80" s="19" t="s">
        <v>268</v>
      </c>
      <c r="I80" s="12"/>
      <c r="J80" s="11" t="s">
        <v>91</v>
      </c>
      <c r="K80" s="12"/>
      <c r="L80" s="11" t="s">
        <v>85</v>
      </c>
      <c r="M80" s="12"/>
      <c r="N80" s="11" t="s">
        <v>268</v>
      </c>
      <c r="O80" s="12"/>
      <c r="P80" s="11" t="s">
        <v>21</v>
      </c>
      <c r="Q80" s="12"/>
      <c r="R80" s="11" t="s">
        <v>85</v>
      </c>
      <c r="S80" s="12"/>
      <c r="T80" s="193">
        <v>7</v>
      </c>
      <c r="U80" s="31">
        <v>12</v>
      </c>
      <c r="V80" s="11" t="s">
        <v>8</v>
      </c>
      <c r="W80" s="12"/>
      <c r="X80" s="45"/>
    </row>
    <row r="81" spans="1:24" ht="12.75">
      <c r="A81" s="3" t="s">
        <v>167</v>
      </c>
      <c r="B81" s="97" t="s">
        <v>22</v>
      </c>
      <c r="C81" s="97" t="s">
        <v>135</v>
      </c>
      <c r="D81" s="32">
        <f t="shared" si="8"/>
        <v>1</v>
      </c>
      <c r="E81" s="81">
        <f t="shared" si="9"/>
        <v>11</v>
      </c>
      <c r="F81" s="11" t="s">
        <v>269</v>
      </c>
      <c r="G81" s="12"/>
      <c r="H81" s="11" t="s">
        <v>268</v>
      </c>
      <c r="I81" s="12"/>
      <c r="J81" s="11" t="s">
        <v>91</v>
      </c>
      <c r="K81" s="12"/>
      <c r="L81" s="11" t="s">
        <v>268</v>
      </c>
      <c r="M81" s="12"/>
      <c r="N81" s="11" t="s">
        <v>91</v>
      </c>
      <c r="O81" s="12"/>
      <c r="P81" s="11" t="s">
        <v>85</v>
      </c>
      <c r="Q81" s="12"/>
      <c r="R81" s="11" t="s">
        <v>268</v>
      </c>
      <c r="S81" s="12"/>
      <c r="T81" s="193">
        <v>8</v>
      </c>
      <c r="U81" s="31">
        <v>11</v>
      </c>
      <c r="V81" s="11" t="s">
        <v>8</v>
      </c>
      <c r="W81" s="12"/>
      <c r="X81" s="45"/>
    </row>
    <row r="82" spans="1:24" ht="12.75">
      <c r="A82" s="3" t="s">
        <v>171</v>
      </c>
      <c r="B82" s="97" t="s">
        <v>189</v>
      </c>
      <c r="C82" s="98" t="s">
        <v>102</v>
      </c>
      <c r="D82" s="32">
        <f t="shared" si="8"/>
        <v>1</v>
      </c>
      <c r="E82" s="81">
        <f t="shared" si="9"/>
        <v>8</v>
      </c>
      <c r="F82" s="11">
        <v>9</v>
      </c>
      <c r="G82" s="12">
        <v>8</v>
      </c>
      <c r="H82" s="11" t="s">
        <v>249</v>
      </c>
      <c r="I82" s="12"/>
      <c r="J82" s="11" t="s">
        <v>205</v>
      </c>
      <c r="K82" s="12"/>
      <c r="L82" s="11" t="s">
        <v>8</v>
      </c>
      <c r="M82" s="12"/>
      <c r="N82" s="11" t="s">
        <v>8</v>
      </c>
      <c r="O82" s="12"/>
      <c r="P82" s="11" t="s">
        <v>268</v>
      </c>
      <c r="Q82" s="12"/>
      <c r="R82" s="10" t="s">
        <v>268</v>
      </c>
      <c r="S82" s="12"/>
      <c r="T82" s="193" t="s">
        <v>268</v>
      </c>
      <c r="U82" s="31"/>
      <c r="V82" s="11" t="s">
        <v>8</v>
      </c>
      <c r="W82" s="12"/>
      <c r="X82" s="45"/>
    </row>
    <row r="83" spans="1:24" ht="12.75">
      <c r="A83" s="3" t="s">
        <v>170</v>
      </c>
      <c r="B83" s="97" t="s">
        <v>24</v>
      </c>
      <c r="C83" s="98" t="s">
        <v>265</v>
      </c>
      <c r="D83" s="32">
        <f t="shared" si="8"/>
        <v>1</v>
      </c>
      <c r="E83" s="81">
        <f t="shared" si="9"/>
        <v>8</v>
      </c>
      <c r="F83" s="11" t="s">
        <v>269</v>
      </c>
      <c r="G83" s="12"/>
      <c r="H83" s="11" t="s">
        <v>268</v>
      </c>
      <c r="I83" s="12"/>
      <c r="J83" s="11" t="s">
        <v>268</v>
      </c>
      <c r="K83" s="12"/>
      <c r="L83" s="11" t="s">
        <v>85</v>
      </c>
      <c r="M83" s="12"/>
      <c r="N83" s="11" t="s">
        <v>25</v>
      </c>
      <c r="O83" s="12"/>
      <c r="P83" s="11" t="s">
        <v>25</v>
      </c>
      <c r="Q83" s="12"/>
      <c r="R83" s="10" t="s">
        <v>85</v>
      </c>
      <c r="S83" s="12"/>
      <c r="T83" s="192">
        <v>11</v>
      </c>
      <c r="U83" s="130">
        <v>8</v>
      </c>
      <c r="V83" s="10" t="s">
        <v>8</v>
      </c>
      <c r="W83" s="12"/>
      <c r="X83" s="45"/>
    </row>
    <row r="84" spans="1:24" ht="12.75">
      <c r="A84" s="3" t="s">
        <v>172</v>
      </c>
      <c r="B84" s="97" t="s">
        <v>26</v>
      </c>
      <c r="C84" s="97" t="s">
        <v>27</v>
      </c>
      <c r="D84" s="32">
        <f t="shared" si="8"/>
        <v>1</v>
      </c>
      <c r="E84" s="81">
        <f t="shared" si="9"/>
        <v>7</v>
      </c>
      <c r="F84" s="11" t="s">
        <v>28</v>
      </c>
      <c r="G84" s="12"/>
      <c r="H84" s="11" t="s">
        <v>29</v>
      </c>
      <c r="I84" s="12"/>
      <c r="J84" s="11" t="s">
        <v>268</v>
      </c>
      <c r="K84" s="12"/>
      <c r="L84" s="11" t="s">
        <v>268</v>
      </c>
      <c r="M84" s="12"/>
      <c r="N84" s="11" t="s">
        <v>268</v>
      </c>
      <c r="O84" s="12"/>
      <c r="P84" s="11" t="s">
        <v>268</v>
      </c>
      <c r="Q84" s="12"/>
      <c r="R84" s="10" t="s">
        <v>268</v>
      </c>
      <c r="S84" s="12"/>
      <c r="T84" s="192">
        <v>12</v>
      </c>
      <c r="U84" s="130">
        <v>7</v>
      </c>
      <c r="V84" s="10" t="s">
        <v>8</v>
      </c>
      <c r="W84" s="12"/>
      <c r="X84" s="45"/>
    </row>
    <row r="85" spans="1:24" ht="12.75">
      <c r="A85" s="3" t="s">
        <v>173</v>
      </c>
      <c r="B85" s="97" t="s">
        <v>30</v>
      </c>
      <c r="C85" s="98" t="s">
        <v>31</v>
      </c>
      <c r="D85" s="32">
        <f t="shared" si="8"/>
        <v>1</v>
      </c>
      <c r="E85" s="81">
        <f t="shared" si="9"/>
        <v>6</v>
      </c>
      <c r="F85" s="11" t="s">
        <v>269</v>
      </c>
      <c r="G85" s="12"/>
      <c r="H85" s="11" t="s">
        <v>32</v>
      </c>
      <c r="I85" s="25"/>
      <c r="J85" s="19" t="s">
        <v>33</v>
      </c>
      <c r="K85" s="25"/>
      <c r="L85" s="19" t="s">
        <v>268</v>
      </c>
      <c r="M85" s="25"/>
      <c r="N85" s="19" t="s">
        <v>268</v>
      </c>
      <c r="O85" s="25"/>
      <c r="P85" s="19" t="s">
        <v>268</v>
      </c>
      <c r="Q85" s="25"/>
      <c r="R85" s="19" t="s">
        <v>268</v>
      </c>
      <c r="S85" s="25"/>
      <c r="T85" s="194">
        <v>13</v>
      </c>
      <c r="U85" s="44">
        <v>6</v>
      </c>
      <c r="V85" s="19" t="s">
        <v>85</v>
      </c>
      <c r="W85" s="25"/>
      <c r="X85" s="45"/>
    </row>
    <row r="86" spans="1:24" ht="12.75">
      <c r="A86" s="3" t="s">
        <v>174</v>
      </c>
      <c r="B86" s="98" t="s">
        <v>161</v>
      </c>
      <c r="C86" s="97" t="s">
        <v>7</v>
      </c>
      <c r="D86" s="32">
        <f t="shared" si="8"/>
        <v>1</v>
      </c>
      <c r="E86" s="81">
        <f t="shared" si="9"/>
        <v>0</v>
      </c>
      <c r="F86" s="11" t="s">
        <v>249</v>
      </c>
      <c r="G86" s="25"/>
      <c r="H86" s="11">
        <v>32</v>
      </c>
      <c r="I86" s="25"/>
      <c r="J86" s="19" t="s">
        <v>8</v>
      </c>
      <c r="K86" s="25"/>
      <c r="L86" s="19" t="s">
        <v>8</v>
      </c>
      <c r="M86" s="25"/>
      <c r="N86" s="19" t="s">
        <v>207</v>
      </c>
      <c r="O86" s="25"/>
      <c r="P86" s="19" t="s">
        <v>268</v>
      </c>
      <c r="Q86" s="25"/>
      <c r="R86" s="19" t="s">
        <v>268</v>
      </c>
      <c r="S86" s="25"/>
      <c r="T86" s="194" t="s">
        <v>268</v>
      </c>
      <c r="U86" s="44"/>
      <c r="V86" s="19" t="s">
        <v>8</v>
      </c>
      <c r="W86" s="25"/>
      <c r="X86" s="45"/>
    </row>
    <row r="87" spans="1:24" ht="12.75">
      <c r="A87" s="3"/>
      <c r="B87" s="98"/>
      <c r="C87" s="97"/>
      <c r="D87" s="32">
        <f t="shared" si="8"/>
        <v>0</v>
      </c>
      <c r="E87" s="81">
        <f>SUM(G87+I87+K87+M87+O87+Q87+S87+W87)</f>
        <v>0</v>
      </c>
      <c r="F87" s="19"/>
      <c r="G87" s="25"/>
      <c r="H87" s="11"/>
      <c r="I87" s="25"/>
      <c r="J87" s="19"/>
      <c r="K87" s="25"/>
      <c r="L87" s="19"/>
      <c r="M87" s="25"/>
      <c r="N87" s="19"/>
      <c r="O87" s="25"/>
      <c r="P87" s="19"/>
      <c r="Q87" s="25"/>
      <c r="R87" s="19"/>
      <c r="S87" s="25"/>
      <c r="T87" s="194"/>
      <c r="U87" s="44"/>
      <c r="V87" s="19"/>
      <c r="W87" s="25"/>
      <c r="X87" s="77"/>
    </row>
    <row r="88" spans="1:24" ht="29.25">
      <c r="A88" s="2"/>
      <c r="B88" s="101" t="s">
        <v>164</v>
      </c>
      <c r="C88" s="102"/>
      <c r="D88" s="33">
        <f>COUNTIF(F88:W88,"*)")</f>
        <v>0</v>
      </c>
      <c r="E88" s="18"/>
      <c r="F88" s="8" t="s">
        <v>55</v>
      </c>
      <c r="G88" s="9" t="s">
        <v>56</v>
      </c>
      <c r="H88" s="8" t="s">
        <v>55</v>
      </c>
      <c r="I88" s="9" t="s">
        <v>56</v>
      </c>
      <c r="J88" s="8" t="s">
        <v>55</v>
      </c>
      <c r="K88" s="9" t="s">
        <v>56</v>
      </c>
      <c r="L88" s="8" t="s">
        <v>55</v>
      </c>
      <c r="M88" s="9" t="s">
        <v>56</v>
      </c>
      <c r="N88" s="8" t="s">
        <v>55</v>
      </c>
      <c r="O88" s="9" t="s">
        <v>56</v>
      </c>
      <c r="P88" s="8" t="s">
        <v>55</v>
      </c>
      <c r="Q88" s="9" t="s">
        <v>56</v>
      </c>
      <c r="R88" s="8" t="s">
        <v>55</v>
      </c>
      <c r="S88" s="9" t="s">
        <v>56</v>
      </c>
      <c r="T88" s="191" t="s">
        <v>224</v>
      </c>
      <c r="U88" s="129" t="s">
        <v>225</v>
      </c>
      <c r="V88" s="8" t="s">
        <v>55</v>
      </c>
      <c r="W88" s="9" t="s">
        <v>56</v>
      </c>
      <c r="X88" s="68">
        <f>Z88+AA88</f>
        <v>0</v>
      </c>
    </row>
    <row r="89" spans="1:24" ht="12.75">
      <c r="A89" s="3" t="s">
        <v>57</v>
      </c>
      <c r="B89" s="97" t="s">
        <v>251</v>
      </c>
      <c r="C89" s="97" t="s">
        <v>78</v>
      </c>
      <c r="D89" s="66">
        <f>COUNTIF(F89:W89,"*)")</f>
        <v>1</v>
      </c>
      <c r="E89" s="80">
        <f>SUM(G89+I89+K89+M89+O89+Q89+S89+U89+W89)</f>
        <v>72</v>
      </c>
      <c r="F89" s="67" t="s">
        <v>293</v>
      </c>
      <c r="G89" s="42"/>
      <c r="H89" s="67">
        <v>8</v>
      </c>
      <c r="I89" s="42">
        <v>11</v>
      </c>
      <c r="J89" s="67">
        <v>2</v>
      </c>
      <c r="K89" s="42">
        <v>10</v>
      </c>
      <c r="L89" s="11">
        <v>1</v>
      </c>
      <c r="M89" s="42">
        <v>10</v>
      </c>
      <c r="N89" s="67">
        <v>3</v>
      </c>
      <c r="O89" s="42">
        <v>9</v>
      </c>
      <c r="P89" s="67" t="s">
        <v>8</v>
      </c>
      <c r="Q89" s="42"/>
      <c r="R89" s="67">
        <v>1</v>
      </c>
      <c r="S89" s="42">
        <v>9</v>
      </c>
      <c r="T89" s="196">
        <v>1</v>
      </c>
      <c r="U89" s="127">
        <v>10</v>
      </c>
      <c r="V89" s="67">
        <v>2</v>
      </c>
      <c r="W89" s="42">
        <v>13</v>
      </c>
      <c r="X89" s="47"/>
    </row>
    <row r="90" spans="1:24" ht="12.75">
      <c r="A90" s="3" t="s">
        <v>58</v>
      </c>
      <c r="B90" s="97" t="s">
        <v>190</v>
      </c>
      <c r="C90" s="98" t="s">
        <v>324</v>
      </c>
      <c r="D90" s="32">
        <f>COUNTIF(F90:W90,"*)")</f>
        <v>1</v>
      </c>
      <c r="E90" s="80">
        <f>SUM(G90+I90+K90+M90+O90+Q90+S90+U90+W90)</f>
        <v>47</v>
      </c>
      <c r="F90" s="11">
        <v>1</v>
      </c>
      <c r="G90" s="12">
        <v>11</v>
      </c>
      <c r="H90" s="11">
        <v>6</v>
      </c>
      <c r="I90" s="12">
        <v>13</v>
      </c>
      <c r="J90" s="11">
        <v>1</v>
      </c>
      <c r="K90" s="12">
        <v>12</v>
      </c>
      <c r="L90" s="11" t="s">
        <v>250</v>
      </c>
      <c r="M90" s="12"/>
      <c r="N90" s="10" t="s">
        <v>8</v>
      </c>
      <c r="O90" s="12"/>
      <c r="P90" s="11" t="s">
        <v>8</v>
      </c>
      <c r="Q90" s="12"/>
      <c r="R90" s="10" t="s">
        <v>89</v>
      </c>
      <c r="S90" s="12"/>
      <c r="T90" s="193" t="s">
        <v>32</v>
      </c>
      <c r="U90" s="31"/>
      <c r="V90" s="11">
        <v>3</v>
      </c>
      <c r="W90" s="12">
        <v>11</v>
      </c>
      <c r="X90" s="45"/>
    </row>
    <row r="91" spans="1:24" ht="12.75">
      <c r="A91" s="3" t="s">
        <v>59</v>
      </c>
      <c r="B91" s="97" t="s">
        <v>191</v>
      </c>
      <c r="C91" s="97" t="s">
        <v>238</v>
      </c>
      <c r="D91" s="32">
        <f>COUNTIF(F91:W91,"*)")</f>
        <v>1</v>
      </c>
      <c r="E91" s="80">
        <f>SUM(G91+I91+K91+M91+O91+Q91+S91+U91+W91)</f>
        <v>31</v>
      </c>
      <c r="F91" s="11">
        <v>2</v>
      </c>
      <c r="G91" s="12">
        <v>9</v>
      </c>
      <c r="H91" s="11">
        <v>9</v>
      </c>
      <c r="I91" s="12">
        <v>10</v>
      </c>
      <c r="J91" s="11">
        <v>4</v>
      </c>
      <c r="K91" s="12">
        <v>6</v>
      </c>
      <c r="L91" s="11" t="s">
        <v>111</v>
      </c>
      <c r="M91" s="12"/>
      <c r="N91" s="11">
        <v>5</v>
      </c>
      <c r="O91" s="12">
        <v>6</v>
      </c>
      <c r="P91" s="11" t="s">
        <v>8</v>
      </c>
      <c r="Q91" s="12"/>
      <c r="R91" s="10" t="s">
        <v>90</v>
      </c>
      <c r="S91" s="12"/>
      <c r="T91" s="193" t="s">
        <v>268</v>
      </c>
      <c r="U91" s="31"/>
      <c r="V91" s="11" t="s">
        <v>8</v>
      </c>
      <c r="W91" s="12"/>
      <c r="X91" s="45"/>
    </row>
    <row r="92" spans="1:24" ht="12.75">
      <c r="A92" s="3" t="s">
        <v>60</v>
      </c>
      <c r="B92" s="97" t="s">
        <v>192</v>
      </c>
      <c r="C92" s="97" t="s">
        <v>324</v>
      </c>
      <c r="D92" s="32">
        <f>COUNTIF(F92:W92,"*)")</f>
        <v>1</v>
      </c>
      <c r="E92" s="80">
        <f>SUM(G92+I92+K92+M92+O92+Q92+S92+U92+W92)</f>
        <v>23</v>
      </c>
      <c r="F92" s="11">
        <v>3</v>
      </c>
      <c r="G92" s="12">
        <v>7</v>
      </c>
      <c r="H92" s="10" t="s">
        <v>249</v>
      </c>
      <c r="I92" s="12"/>
      <c r="J92" s="11" t="s">
        <v>8</v>
      </c>
      <c r="K92" s="12"/>
      <c r="L92" s="11">
        <v>2</v>
      </c>
      <c r="M92" s="12">
        <v>8</v>
      </c>
      <c r="N92" s="11" t="s">
        <v>8</v>
      </c>
      <c r="O92" s="12"/>
      <c r="P92" s="11" t="s">
        <v>8</v>
      </c>
      <c r="Q92" s="12"/>
      <c r="R92" s="10" t="s">
        <v>292</v>
      </c>
      <c r="S92" s="12"/>
      <c r="T92" s="193" t="s">
        <v>34</v>
      </c>
      <c r="U92" s="31"/>
      <c r="V92" s="11">
        <v>5</v>
      </c>
      <c r="W92" s="12">
        <v>8</v>
      </c>
      <c r="X92" s="45"/>
    </row>
    <row r="93" spans="1:24" ht="12.75">
      <c r="A93" s="3" t="s">
        <v>61</v>
      </c>
      <c r="B93" s="97" t="s">
        <v>277</v>
      </c>
      <c r="C93" s="97" t="s">
        <v>337</v>
      </c>
      <c r="D93" s="32">
        <f>COUNTIF(F93:W93,"*)")</f>
        <v>1</v>
      </c>
      <c r="E93" s="81">
        <f>SUM(G93+I93+K93+M93+O93+Q93+S93+W93)</f>
        <v>7</v>
      </c>
      <c r="F93" s="11" t="s">
        <v>278</v>
      </c>
      <c r="G93" s="12"/>
      <c r="H93" s="10" t="s">
        <v>8</v>
      </c>
      <c r="I93" s="12"/>
      <c r="J93" s="11" t="s">
        <v>85</v>
      </c>
      <c r="K93" s="12"/>
      <c r="L93" s="11" t="s">
        <v>85</v>
      </c>
      <c r="M93" s="12"/>
      <c r="N93" s="11" t="s">
        <v>8</v>
      </c>
      <c r="O93" s="12"/>
      <c r="P93" s="11" t="s">
        <v>8</v>
      </c>
      <c r="Q93" s="12"/>
      <c r="R93" s="10" t="s">
        <v>8</v>
      </c>
      <c r="S93" s="12"/>
      <c r="T93" s="193" t="s">
        <v>91</v>
      </c>
      <c r="U93" s="31"/>
      <c r="V93" s="11">
        <v>6</v>
      </c>
      <c r="W93" s="12">
        <v>7</v>
      </c>
      <c r="X93" s="45"/>
    </row>
    <row r="94" spans="1:24" ht="12.75">
      <c r="A94" s="3"/>
      <c r="B94" s="97"/>
      <c r="C94" s="97"/>
      <c r="D94" s="32">
        <f>COUNTIF(F94:W94,"*)")</f>
        <v>0</v>
      </c>
      <c r="E94" s="81">
        <f>SUM(G94+I94+K94+M94+O94+Q94+S94+W94)</f>
        <v>0</v>
      </c>
      <c r="F94" s="11"/>
      <c r="G94" s="12"/>
      <c r="H94" s="10"/>
      <c r="I94" s="12"/>
      <c r="J94" s="11"/>
      <c r="K94" s="12"/>
      <c r="L94" s="11"/>
      <c r="M94" s="12"/>
      <c r="N94" s="11"/>
      <c r="O94" s="12"/>
      <c r="P94" s="11"/>
      <c r="Q94" s="12"/>
      <c r="R94" s="10"/>
      <c r="S94" s="12"/>
      <c r="T94" s="193"/>
      <c r="U94" s="31"/>
      <c r="V94" s="11"/>
      <c r="W94" s="12"/>
      <c r="X94" s="45"/>
    </row>
    <row r="95" spans="1:24" ht="12.75">
      <c r="A95" s="209"/>
      <c r="B95" s="213"/>
      <c r="C95" s="202"/>
      <c r="D95" s="203">
        <f>COUNTIF(F95:W95,"*)")</f>
        <v>0</v>
      </c>
      <c r="E95" s="204">
        <f>SUM(G95+I95+K95+M95+O95+Q95+S95+W95)</f>
        <v>0</v>
      </c>
      <c r="F95" s="210"/>
      <c r="G95" s="214"/>
      <c r="H95" s="207"/>
      <c r="I95" s="214"/>
      <c r="J95" s="210"/>
      <c r="K95" s="214"/>
      <c r="L95" s="210"/>
      <c r="M95" s="214"/>
      <c r="N95" s="210"/>
      <c r="O95" s="214"/>
      <c r="P95" s="210"/>
      <c r="Q95" s="214"/>
      <c r="R95" s="207"/>
      <c r="S95" s="214"/>
      <c r="T95" s="217"/>
      <c r="U95" s="218"/>
      <c r="V95" s="210"/>
      <c r="W95" s="214"/>
      <c r="X95" s="200"/>
    </row>
    <row r="96" spans="1:24" ht="12.75">
      <c r="A96" s="3" t="s">
        <v>57</v>
      </c>
      <c r="B96" s="97" t="s">
        <v>184</v>
      </c>
      <c r="C96" s="97" t="s">
        <v>185</v>
      </c>
      <c r="D96" s="32">
        <f>COUNTIF(F96:W96,"*)")</f>
        <v>1</v>
      </c>
      <c r="E96" s="81">
        <f>SUM(G96+I96+K96+M96+O96+Q96+S96+U96+W96)</f>
        <v>132</v>
      </c>
      <c r="F96" s="11" t="s">
        <v>249</v>
      </c>
      <c r="G96" s="12"/>
      <c r="H96" s="11">
        <v>2</v>
      </c>
      <c r="I96" s="12">
        <v>18</v>
      </c>
      <c r="J96" s="10">
        <v>2</v>
      </c>
      <c r="K96" s="12">
        <v>18</v>
      </c>
      <c r="L96" s="11">
        <v>1</v>
      </c>
      <c r="M96" s="12">
        <v>20</v>
      </c>
      <c r="N96" s="10">
        <v>1</v>
      </c>
      <c r="O96" s="12">
        <v>20</v>
      </c>
      <c r="P96" s="11" t="s">
        <v>8</v>
      </c>
      <c r="Q96" s="12"/>
      <c r="R96" s="10">
        <v>1</v>
      </c>
      <c r="S96" s="12">
        <v>18</v>
      </c>
      <c r="T96" s="193">
        <v>2</v>
      </c>
      <c r="U96" s="31">
        <v>18</v>
      </c>
      <c r="V96" s="11">
        <v>1</v>
      </c>
      <c r="W96" s="12">
        <v>20</v>
      </c>
      <c r="X96" s="45"/>
    </row>
    <row r="97" spans="1:24" ht="12.75">
      <c r="A97" s="3" t="s">
        <v>58</v>
      </c>
      <c r="B97" s="97" t="s">
        <v>193</v>
      </c>
      <c r="C97" s="97" t="s">
        <v>102</v>
      </c>
      <c r="D97" s="32">
        <f>COUNTIF(F97:W97,"*)")</f>
        <v>1</v>
      </c>
      <c r="E97" s="81">
        <f>SUM(G97+I97+K97+M97+O97+Q97+S97+U97+W97)</f>
        <v>114</v>
      </c>
      <c r="F97" s="11">
        <v>1</v>
      </c>
      <c r="G97" s="12">
        <v>20</v>
      </c>
      <c r="H97" s="10">
        <v>1</v>
      </c>
      <c r="I97" s="12">
        <v>20</v>
      </c>
      <c r="J97" s="10">
        <v>1</v>
      </c>
      <c r="K97" s="12">
        <v>20</v>
      </c>
      <c r="L97" s="11">
        <v>2</v>
      </c>
      <c r="M97" s="12">
        <v>18</v>
      </c>
      <c r="N97" s="10" t="s">
        <v>200</v>
      </c>
      <c r="O97" s="12"/>
      <c r="P97" s="11" t="s">
        <v>297</v>
      </c>
      <c r="Q97" s="12"/>
      <c r="R97" s="10">
        <v>2</v>
      </c>
      <c r="S97" s="12">
        <v>16</v>
      </c>
      <c r="T97" s="193">
        <v>1</v>
      </c>
      <c r="U97" s="31">
        <v>20</v>
      </c>
      <c r="V97" s="11" t="s">
        <v>8</v>
      </c>
      <c r="W97" s="12"/>
      <c r="X97" s="45"/>
    </row>
    <row r="98" spans="1:24" ht="12.75">
      <c r="A98" s="3" t="s">
        <v>59</v>
      </c>
      <c r="B98" s="97" t="s">
        <v>138</v>
      </c>
      <c r="C98" s="97" t="s">
        <v>102</v>
      </c>
      <c r="D98" s="32">
        <f>COUNTIF(F98:W98,"*)")</f>
        <v>1</v>
      </c>
      <c r="E98" s="81">
        <f>SUM(G98+I98+K98+M98+O98+Q98+S98+U98+W98)</f>
        <v>105</v>
      </c>
      <c r="F98" s="11">
        <v>10</v>
      </c>
      <c r="G98" s="12">
        <v>9</v>
      </c>
      <c r="H98" s="11" t="s">
        <v>249</v>
      </c>
      <c r="I98" s="12"/>
      <c r="J98" s="11">
        <v>3</v>
      </c>
      <c r="K98" s="12">
        <v>16</v>
      </c>
      <c r="L98" s="11">
        <v>3</v>
      </c>
      <c r="M98" s="12">
        <v>16</v>
      </c>
      <c r="N98" s="11">
        <v>2</v>
      </c>
      <c r="O98" s="12">
        <v>18</v>
      </c>
      <c r="P98" s="11" t="s">
        <v>8</v>
      </c>
      <c r="Q98" s="12"/>
      <c r="R98" s="10">
        <v>3</v>
      </c>
      <c r="S98" s="12">
        <v>14</v>
      </c>
      <c r="T98" s="193">
        <v>3</v>
      </c>
      <c r="U98" s="31">
        <v>16</v>
      </c>
      <c r="V98" s="11">
        <v>3</v>
      </c>
      <c r="W98" s="12">
        <v>16</v>
      </c>
      <c r="X98" s="45"/>
    </row>
    <row r="99" spans="1:24" ht="12.75">
      <c r="A99" s="3" t="s">
        <v>60</v>
      </c>
      <c r="B99" s="97" t="s">
        <v>276</v>
      </c>
      <c r="C99" s="97" t="s">
        <v>98</v>
      </c>
      <c r="D99" s="32">
        <f>COUNTIF(F99:W99,"*)")</f>
        <v>1</v>
      </c>
      <c r="E99" s="81">
        <f>SUM(G99+I99+K99+M99+O99+Q99+S99+U99+W99)</f>
        <v>94</v>
      </c>
      <c r="F99" s="11">
        <v>8</v>
      </c>
      <c r="G99" s="12">
        <v>11</v>
      </c>
      <c r="H99" s="10" t="s">
        <v>249</v>
      </c>
      <c r="I99" s="12"/>
      <c r="J99" s="11">
        <v>4</v>
      </c>
      <c r="K99" s="12">
        <v>15</v>
      </c>
      <c r="L99" s="11">
        <v>4</v>
      </c>
      <c r="M99" s="12">
        <v>15</v>
      </c>
      <c r="N99" s="11">
        <v>6</v>
      </c>
      <c r="O99" s="12">
        <v>13</v>
      </c>
      <c r="P99" s="11" t="s">
        <v>298</v>
      </c>
      <c r="Q99" s="12"/>
      <c r="R99" s="10">
        <v>4</v>
      </c>
      <c r="S99" s="12">
        <v>13</v>
      </c>
      <c r="T99" s="192">
        <v>4</v>
      </c>
      <c r="U99" s="130">
        <v>15</v>
      </c>
      <c r="V99" s="10">
        <v>7</v>
      </c>
      <c r="W99" s="12">
        <v>12</v>
      </c>
      <c r="X99" s="45"/>
    </row>
    <row r="100" spans="1:24" ht="12.75">
      <c r="A100" s="3" t="s">
        <v>61</v>
      </c>
      <c r="B100" s="97" t="s">
        <v>139</v>
      </c>
      <c r="C100" s="97" t="s">
        <v>140</v>
      </c>
      <c r="D100" s="32">
        <f>COUNTIF(F100:W100,"*)")</f>
        <v>1</v>
      </c>
      <c r="E100" s="81">
        <f>SUM(G100+I100+K100+M100+O100+Q100+S100+U100+W100)</f>
        <v>86</v>
      </c>
      <c r="F100" s="11">
        <v>11</v>
      </c>
      <c r="G100" s="12">
        <v>8</v>
      </c>
      <c r="H100" s="10" t="s">
        <v>346</v>
      </c>
      <c r="I100" s="25"/>
      <c r="J100" s="19">
        <v>7</v>
      </c>
      <c r="K100" s="25">
        <v>12</v>
      </c>
      <c r="L100" s="19">
        <v>5</v>
      </c>
      <c r="M100" s="25">
        <v>14</v>
      </c>
      <c r="N100" s="19">
        <v>7</v>
      </c>
      <c r="O100" s="25">
        <v>12</v>
      </c>
      <c r="P100" s="11" t="s">
        <v>8</v>
      </c>
      <c r="Q100" s="25"/>
      <c r="R100" s="19">
        <v>5</v>
      </c>
      <c r="S100" s="25">
        <v>12</v>
      </c>
      <c r="T100" s="194">
        <v>5</v>
      </c>
      <c r="U100" s="44">
        <v>14</v>
      </c>
      <c r="V100" s="19">
        <v>5</v>
      </c>
      <c r="W100" s="25">
        <v>14</v>
      </c>
      <c r="X100" s="45"/>
    </row>
    <row r="101" spans="1:24" ht="12.75">
      <c r="A101" s="3" t="s">
        <v>62</v>
      </c>
      <c r="B101" s="97" t="s">
        <v>275</v>
      </c>
      <c r="C101" s="97" t="s">
        <v>98</v>
      </c>
      <c r="D101" s="32">
        <f>COUNTIF(F101:W101,"*)")</f>
        <v>1</v>
      </c>
      <c r="E101" s="81">
        <f>SUM(G101+I101+K101+M101+O101+Q101+S101+U101+W101)</f>
        <v>83</v>
      </c>
      <c r="F101" s="11">
        <v>5</v>
      </c>
      <c r="G101" s="12">
        <v>14</v>
      </c>
      <c r="H101" s="10">
        <v>11</v>
      </c>
      <c r="I101" s="12">
        <v>8</v>
      </c>
      <c r="J101" s="11">
        <v>6</v>
      </c>
      <c r="K101" s="12">
        <v>13</v>
      </c>
      <c r="L101" s="11">
        <v>6</v>
      </c>
      <c r="M101" s="12">
        <v>13</v>
      </c>
      <c r="N101" s="11">
        <v>8</v>
      </c>
      <c r="O101" s="12">
        <v>11</v>
      </c>
      <c r="P101" s="11" t="s">
        <v>8</v>
      </c>
      <c r="Q101" s="12"/>
      <c r="R101" s="10" t="s">
        <v>273</v>
      </c>
      <c r="S101" s="12"/>
      <c r="T101" s="193">
        <v>6</v>
      </c>
      <c r="U101" s="31">
        <v>13</v>
      </c>
      <c r="V101" s="11">
        <v>8</v>
      </c>
      <c r="W101" s="12">
        <v>11</v>
      </c>
      <c r="X101" s="45"/>
    </row>
    <row r="102" spans="1:24" ht="12.75">
      <c r="A102" s="3" t="s">
        <v>63</v>
      </c>
      <c r="B102" s="97" t="s">
        <v>319</v>
      </c>
      <c r="C102" s="97" t="s">
        <v>324</v>
      </c>
      <c r="D102" s="32">
        <f>COUNTIF(F102:W102,"*)")</f>
        <v>1</v>
      </c>
      <c r="E102" s="81">
        <f>SUM(G102+I102+K102+M102+O102+Q102+S102+U102+W102)</f>
        <v>66</v>
      </c>
      <c r="F102" s="11">
        <v>13</v>
      </c>
      <c r="G102" s="12">
        <v>6</v>
      </c>
      <c r="H102" s="10" t="s">
        <v>347</v>
      </c>
      <c r="I102" s="12"/>
      <c r="J102" s="11">
        <v>10</v>
      </c>
      <c r="K102" s="12">
        <v>9</v>
      </c>
      <c r="L102" s="11">
        <v>8</v>
      </c>
      <c r="M102" s="12">
        <v>11</v>
      </c>
      <c r="N102" s="11">
        <v>9</v>
      </c>
      <c r="O102" s="12">
        <v>10</v>
      </c>
      <c r="P102" s="11" t="s">
        <v>8</v>
      </c>
      <c r="Q102" s="12"/>
      <c r="R102" s="19">
        <v>8</v>
      </c>
      <c r="S102" s="12">
        <v>9</v>
      </c>
      <c r="T102" s="193">
        <v>7</v>
      </c>
      <c r="U102" s="31">
        <v>12</v>
      </c>
      <c r="V102" s="11">
        <v>10</v>
      </c>
      <c r="W102" s="12">
        <v>9</v>
      </c>
      <c r="X102" s="45"/>
    </row>
    <row r="103" spans="1:24" ht="12.75">
      <c r="A103" s="3" t="s">
        <v>64</v>
      </c>
      <c r="B103" s="97" t="s">
        <v>137</v>
      </c>
      <c r="C103" s="97" t="s">
        <v>274</v>
      </c>
      <c r="D103" s="32">
        <f>COUNTIF(F103:W103,"*)")</f>
        <v>1</v>
      </c>
      <c r="E103" s="81">
        <f>SUM(G103+I103+K103+M103+O103+Q103+S103+U103+W103)</f>
        <v>52</v>
      </c>
      <c r="F103" s="11">
        <v>9</v>
      </c>
      <c r="G103" s="12">
        <v>10</v>
      </c>
      <c r="H103" s="10">
        <v>24</v>
      </c>
      <c r="I103" s="12"/>
      <c r="J103" s="11">
        <v>5</v>
      </c>
      <c r="K103" s="12">
        <v>14</v>
      </c>
      <c r="L103" s="11">
        <v>7</v>
      </c>
      <c r="M103" s="12">
        <v>12</v>
      </c>
      <c r="N103" s="11">
        <v>3</v>
      </c>
      <c r="O103" s="12">
        <v>16</v>
      </c>
      <c r="P103" s="11" t="s">
        <v>8</v>
      </c>
      <c r="Q103" s="12"/>
      <c r="R103" s="19" t="s">
        <v>88</v>
      </c>
      <c r="S103" s="12"/>
      <c r="T103" s="193" t="s">
        <v>268</v>
      </c>
      <c r="U103" s="31"/>
      <c r="V103" s="11" t="s">
        <v>279</v>
      </c>
      <c r="W103" s="12"/>
      <c r="X103" s="45"/>
    </row>
    <row r="104" spans="1:24" ht="12.75">
      <c r="A104" s="3" t="s">
        <v>65</v>
      </c>
      <c r="B104" s="98" t="s">
        <v>159</v>
      </c>
      <c r="C104" s="97" t="s">
        <v>345</v>
      </c>
      <c r="D104" s="32">
        <f>COUNTIF(F104:W104,"*)")</f>
        <v>1</v>
      </c>
      <c r="E104" s="81">
        <f>SUM(G104+I104+K104+M104+O104+Q104+S104+U104+W104)</f>
        <v>40</v>
      </c>
      <c r="F104" s="11" t="s">
        <v>249</v>
      </c>
      <c r="G104" s="12"/>
      <c r="H104" s="10">
        <v>31</v>
      </c>
      <c r="I104" s="12"/>
      <c r="J104" s="11">
        <v>11</v>
      </c>
      <c r="K104" s="12">
        <v>8</v>
      </c>
      <c r="L104" s="11">
        <v>10</v>
      </c>
      <c r="M104" s="12">
        <v>9</v>
      </c>
      <c r="N104" s="11" t="s">
        <v>212</v>
      </c>
      <c r="O104" s="12"/>
      <c r="P104" s="11" t="s">
        <v>8</v>
      </c>
      <c r="Q104" s="12"/>
      <c r="R104" s="19">
        <v>7</v>
      </c>
      <c r="S104" s="12">
        <v>10</v>
      </c>
      <c r="T104" s="193">
        <v>12</v>
      </c>
      <c r="U104" s="31">
        <v>7</v>
      </c>
      <c r="V104" s="11">
        <v>13</v>
      </c>
      <c r="W104" s="12">
        <v>6</v>
      </c>
      <c r="X104" s="45"/>
    </row>
    <row r="105" spans="1:24" ht="12.75">
      <c r="A105" s="3" t="s">
        <v>167</v>
      </c>
      <c r="B105" s="98" t="s">
        <v>12</v>
      </c>
      <c r="C105" s="98" t="s">
        <v>274</v>
      </c>
      <c r="D105" s="32">
        <f>COUNTIF(F105:W105,"*)")</f>
        <v>1</v>
      </c>
      <c r="E105" s="81">
        <f>SUM(G105+I105+K105+M105+O105+Q105+S105+U105+W105)</f>
        <v>37</v>
      </c>
      <c r="F105" s="11">
        <v>3</v>
      </c>
      <c r="G105" s="12">
        <v>16</v>
      </c>
      <c r="H105" s="10" t="s">
        <v>249</v>
      </c>
      <c r="I105" s="12"/>
      <c r="J105" s="11">
        <v>8</v>
      </c>
      <c r="K105" s="12">
        <v>11</v>
      </c>
      <c r="L105" s="11">
        <v>9</v>
      </c>
      <c r="M105" s="12">
        <v>10</v>
      </c>
      <c r="N105" s="11" t="s">
        <v>8</v>
      </c>
      <c r="O105" s="12"/>
      <c r="P105" s="11" t="s">
        <v>8</v>
      </c>
      <c r="Q105" s="12"/>
      <c r="R105" s="19" t="s">
        <v>292</v>
      </c>
      <c r="S105" s="12"/>
      <c r="T105" s="192" t="s">
        <v>268</v>
      </c>
      <c r="U105" s="130"/>
      <c r="V105" s="10" t="s">
        <v>8</v>
      </c>
      <c r="W105" s="12"/>
      <c r="X105" s="45"/>
    </row>
    <row r="106" spans="1:24" ht="12.75">
      <c r="A106" s="3" t="s">
        <v>171</v>
      </c>
      <c r="B106" s="98" t="s">
        <v>158</v>
      </c>
      <c r="C106" s="98" t="s">
        <v>345</v>
      </c>
      <c r="D106" s="32">
        <f>COUNTIF(F106:W106,"*)")</f>
        <v>1</v>
      </c>
      <c r="E106" s="81">
        <f>SUM(G106+I106+K106+M106+O106+Q106+S106+U106+W106)</f>
        <v>35</v>
      </c>
      <c r="F106" s="11" t="s">
        <v>249</v>
      </c>
      <c r="G106" s="12"/>
      <c r="H106" s="10">
        <v>30</v>
      </c>
      <c r="I106" s="25"/>
      <c r="J106" s="19">
        <v>9</v>
      </c>
      <c r="K106" s="25">
        <v>10</v>
      </c>
      <c r="L106" s="19" t="s">
        <v>35</v>
      </c>
      <c r="M106" s="25"/>
      <c r="N106" s="19">
        <v>11</v>
      </c>
      <c r="O106" s="25">
        <v>8</v>
      </c>
      <c r="P106" s="19" t="s">
        <v>268</v>
      </c>
      <c r="Q106" s="25"/>
      <c r="R106" s="19" t="s">
        <v>292</v>
      </c>
      <c r="S106" s="25"/>
      <c r="T106" s="194">
        <v>9</v>
      </c>
      <c r="U106" s="44">
        <v>10</v>
      </c>
      <c r="V106" s="19">
        <v>12</v>
      </c>
      <c r="W106" s="25">
        <v>7</v>
      </c>
      <c r="X106" s="45"/>
    </row>
    <row r="107" spans="1:24" ht="12.75">
      <c r="A107" s="3" t="s">
        <v>170</v>
      </c>
      <c r="B107" s="98" t="s">
        <v>320</v>
      </c>
      <c r="C107" s="97" t="s">
        <v>102</v>
      </c>
      <c r="D107" s="32">
        <f>COUNTIF(F107:W107,"*)")</f>
        <v>1</v>
      </c>
      <c r="E107" s="81">
        <f>SUM(G107+I107+K107+M107+O107+Q107+S107+U107+W107)</f>
        <v>27</v>
      </c>
      <c r="F107" s="11">
        <v>15</v>
      </c>
      <c r="G107" s="12">
        <v>4</v>
      </c>
      <c r="H107" s="10">
        <v>37</v>
      </c>
      <c r="I107" s="25"/>
      <c r="J107" s="19">
        <v>13</v>
      </c>
      <c r="K107" s="25">
        <v>6</v>
      </c>
      <c r="L107" s="19" t="s">
        <v>269</v>
      </c>
      <c r="M107" s="25"/>
      <c r="N107" s="19">
        <v>29</v>
      </c>
      <c r="O107" s="25"/>
      <c r="P107" s="19" t="s">
        <v>8</v>
      </c>
      <c r="Q107" s="25"/>
      <c r="R107" s="19">
        <v>9</v>
      </c>
      <c r="S107" s="25">
        <v>8</v>
      </c>
      <c r="T107" s="194">
        <v>13</v>
      </c>
      <c r="U107" s="44">
        <v>6</v>
      </c>
      <c r="V107" s="19">
        <v>16</v>
      </c>
      <c r="W107" s="25">
        <v>3</v>
      </c>
      <c r="X107" s="45"/>
    </row>
    <row r="108" spans="1:24" ht="12.75">
      <c r="A108" s="3" t="s">
        <v>172</v>
      </c>
      <c r="B108" s="98" t="s">
        <v>208</v>
      </c>
      <c r="C108" s="98" t="s">
        <v>185</v>
      </c>
      <c r="D108" s="32">
        <f>COUNTIF(F108:W108,"*)")</f>
        <v>1</v>
      </c>
      <c r="E108" s="81">
        <f>SUM(G108+I108+K108+M108+O108+Q108+S108+U108+W108)</f>
        <v>26</v>
      </c>
      <c r="F108" s="11" t="s">
        <v>209</v>
      </c>
      <c r="G108" s="12"/>
      <c r="H108" s="10" t="s">
        <v>8</v>
      </c>
      <c r="I108" s="25"/>
      <c r="J108" s="19" t="s">
        <v>8</v>
      </c>
      <c r="K108" s="25"/>
      <c r="L108" s="19" t="s">
        <v>331</v>
      </c>
      <c r="M108" s="25"/>
      <c r="N108" s="19">
        <v>15</v>
      </c>
      <c r="O108" s="25">
        <v>4</v>
      </c>
      <c r="P108" s="19" t="s">
        <v>268</v>
      </c>
      <c r="Q108" s="25"/>
      <c r="R108" s="19">
        <v>6</v>
      </c>
      <c r="S108" s="25">
        <v>11</v>
      </c>
      <c r="T108" s="194">
        <v>8</v>
      </c>
      <c r="U108" s="44">
        <v>11</v>
      </c>
      <c r="V108" s="19" t="s">
        <v>8</v>
      </c>
      <c r="W108" s="25"/>
      <c r="X108" s="45"/>
    </row>
    <row r="109" spans="1:24" ht="12.75">
      <c r="A109" s="3" t="s">
        <v>173</v>
      </c>
      <c r="B109" s="98" t="s">
        <v>11</v>
      </c>
      <c r="C109" s="98" t="s">
        <v>181</v>
      </c>
      <c r="D109" s="32">
        <f>COUNTIF(F109:W109,"*)")</f>
        <v>1</v>
      </c>
      <c r="E109" s="81">
        <f>SUM(G109+I109+K109+M109+O109+Q109+S109+U109+W109)</f>
        <v>18</v>
      </c>
      <c r="F109" s="11">
        <v>2</v>
      </c>
      <c r="G109" s="12">
        <v>18</v>
      </c>
      <c r="H109" s="10" t="s">
        <v>249</v>
      </c>
      <c r="I109" s="25"/>
      <c r="J109" s="19" t="s">
        <v>211</v>
      </c>
      <c r="K109" s="25"/>
      <c r="L109" s="19" t="s">
        <v>21</v>
      </c>
      <c r="M109" s="25"/>
      <c r="N109" s="19" t="s">
        <v>329</v>
      </c>
      <c r="O109" s="25"/>
      <c r="P109" s="19" t="s">
        <v>8</v>
      </c>
      <c r="Q109" s="25"/>
      <c r="R109" s="19" t="s">
        <v>292</v>
      </c>
      <c r="S109" s="25"/>
      <c r="T109" s="194" t="s">
        <v>85</v>
      </c>
      <c r="U109" s="44"/>
      <c r="V109" s="19" t="s">
        <v>8</v>
      </c>
      <c r="W109" s="25"/>
      <c r="X109" s="45"/>
    </row>
    <row r="110" spans="1:24" ht="12.75">
      <c r="A110" s="3" t="s">
        <v>174</v>
      </c>
      <c r="B110" s="98" t="s">
        <v>289</v>
      </c>
      <c r="C110" s="98" t="s">
        <v>274</v>
      </c>
      <c r="D110" s="32">
        <f>COUNTIF(F110:W110,"*)")</f>
        <v>1</v>
      </c>
      <c r="E110" s="81">
        <f>SUM(G110+I110+K110+M110+O110+Q110+S110+U110+W110)</f>
        <v>15</v>
      </c>
      <c r="F110" s="11">
        <v>17</v>
      </c>
      <c r="G110" s="12">
        <v>2</v>
      </c>
      <c r="H110" s="10">
        <v>36</v>
      </c>
      <c r="I110" s="25"/>
      <c r="J110" s="19">
        <v>14</v>
      </c>
      <c r="K110" s="25">
        <v>5</v>
      </c>
      <c r="L110" s="19">
        <v>11</v>
      </c>
      <c r="M110" s="25">
        <v>8</v>
      </c>
      <c r="N110" s="19">
        <v>21</v>
      </c>
      <c r="O110" s="25"/>
      <c r="P110" s="19" t="s">
        <v>301</v>
      </c>
      <c r="Q110" s="25"/>
      <c r="R110" s="19" t="s">
        <v>273</v>
      </c>
      <c r="S110" s="25"/>
      <c r="T110" s="194" t="s">
        <v>268</v>
      </c>
      <c r="U110" s="44"/>
      <c r="V110" s="19" t="s">
        <v>8</v>
      </c>
      <c r="W110" s="25"/>
      <c r="X110" s="45"/>
    </row>
    <row r="111" spans="1:24" ht="12.75">
      <c r="A111" s="3" t="s">
        <v>175</v>
      </c>
      <c r="B111" s="98" t="s">
        <v>36</v>
      </c>
      <c r="C111" s="97" t="s">
        <v>135</v>
      </c>
      <c r="D111" s="32">
        <f>COUNTIF(F111:W111,"*)")</f>
        <v>1</v>
      </c>
      <c r="E111" s="81">
        <f>SUM(G111+I111+K111+M111+O111+Q111+S111+U111+W111)</f>
        <v>8</v>
      </c>
      <c r="F111" s="11" t="s">
        <v>37</v>
      </c>
      <c r="G111" s="12"/>
      <c r="H111" s="10" t="s">
        <v>38</v>
      </c>
      <c r="I111" s="25"/>
      <c r="J111" s="19" t="s">
        <v>85</v>
      </c>
      <c r="K111" s="25"/>
      <c r="L111" s="19" t="s">
        <v>268</v>
      </c>
      <c r="M111" s="25"/>
      <c r="N111" s="19" t="s">
        <v>268</v>
      </c>
      <c r="O111" s="25"/>
      <c r="P111" s="19" t="s">
        <v>268</v>
      </c>
      <c r="Q111" s="25"/>
      <c r="R111" s="19" t="s">
        <v>91</v>
      </c>
      <c r="S111" s="25"/>
      <c r="T111" s="194">
        <v>11</v>
      </c>
      <c r="U111" s="44">
        <v>8</v>
      </c>
      <c r="V111" s="19" t="s">
        <v>8</v>
      </c>
      <c r="W111" s="25"/>
      <c r="X111" s="45"/>
    </row>
    <row r="112" spans="1:24" ht="12.75">
      <c r="A112" s="3" t="s">
        <v>176</v>
      </c>
      <c r="B112" s="98" t="s">
        <v>160</v>
      </c>
      <c r="C112" s="98" t="s">
        <v>50</v>
      </c>
      <c r="D112" s="32">
        <f>COUNTIF(F112:W112,"*)")</f>
        <v>1</v>
      </c>
      <c r="E112" s="81">
        <f>SUM(G112+I112+K112+M112+O112+Q112+S112+U112+W112)</f>
        <v>7</v>
      </c>
      <c r="F112" s="11" t="s">
        <v>249</v>
      </c>
      <c r="G112" s="25"/>
      <c r="H112" s="11">
        <v>34</v>
      </c>
      <c r="I112" s="25"/>
      <c r="J112" s="19">
        <v>12</v>
      </c>
      <c r="K112" s="25">
        <v>7</v>
      </c>
      <c r="L112" s="19" t="s">
        <v>23</v>
      </c>
      <c r="M112" s="25"/>
      <c r="N112" s="19" t="s">
        <v>206</v>
      </c>
      <c r="O112" s="25"/>
      <c r="P112" s="19" t="s">
        <v>8</v>
      </c>
      <c r="Q112" s="25"/>
      <c r="R112" s="19" t="s">
        <v>292</v>
      </c>
      <c r="S112" s="25"/>
      <c r="T112" s="194" t="s">
        <v>91</v>
      </c>
      <c r="U112" s="44"/>
      <c r="V112" s="19" t="s">
        <v>39</v>
      </c>
      <c r="W112" s="25"/>
      <c r="X112" s="77"/>
    </row>
    <row r="113" spans="1:24" ht="12.75">
      <c r="A113" s="3" t="s">
        <v>177</v>
      </c>
      <c r="B113" s="98" t="s">
        <v>141</v>
      </c>
      <c r="C113" s="98" t="s">
        <v>98</v>
      </c>
      <c r="D113" s="32">
        <f>COUNTIF(F113:W113,"*)")</f>
        <v>1</v>
      </c>
      <c r="E113" s="81">
        <f>SUM(G113+I113+K113+M113+O113+Q113+S113+U113+W113)</f>
        <v>7</v>
      </c>
      <c r="F113" s="11">
        <v>12</v>
      </c>
      <c r="G113" s="25">
        <v>7</v>
      </c>
      <c r="H113" s="10" t="s">
        <v>249</v>
      </c>
      <c r="I113" s="25"/>
      <c r="J113" s="19" t="s">
        <v>8</v>
      </c>
      <c r="K113" s="25"/>
      <c r="L113" s="19" t="s">
        <v>268</v>
      </c>
      <c r="M113" s="25"/>
      <c r="N113" s="19" t="s">
        <v>8</v>
      </c>
      <c r="O113" s="25"/>
      <c r="P113" s="19" t="s">
        <v>297</v>
      </c>
      <c r="Q113" s="25"/>
      <c r="R113" s="19" t="s">
        <v>91</v>
      </c>
      <c r="S113" s="25"/>
      <c r="T113" s="194" t="s">
        <v>39</v>
      </c>
      <c r="U113" s="44"/>
      <c r="V113" s="19" t="s">
        <v>8</v>
      </c>
      <c r="W113" s="25"/>
      <c r="X113" s="77"/>
    </row>
    <row r="114" spans="1:24" ht="12.75">
      <c r="A114" s="3" t="s">
        <v>179</v>
      </c>
      <c r="B114" s="98" t="s">
        <v>210</v>
      </c>
      <c r="C114" s="98" t="s">
        <v>328</v>
      </c>
      <c r="D114" s="32">
        <f>COUNTIF(F114:W114,"*)")</f>
        <v>1</v>
      </c>
      <c r="E114" s="81">
        <f>SUM(G114+I114+K114+M114+O114+Q114+S114+U114+W114)</f>
        <v>1</v>
      </c>
      <c r="F114" s="11" t="s">
        <v>250</v>
      </c>
      <c r="G114" s="25"/>
      <c r="H114" s="11" t="s">
        <v>8</v>
      </c>
      <c r="I114" s="25"/>
      <c r="J114" s="19" t="s">
        <v>331</v>
      </c>
      <c r="K114" s="25"/>
      <c r="L114" s="19" t="s">
        <v>8</v>
      </c>
      <c r="M114" s="25"/>
      <c r="N114" s="19">
        <v>20</v>
      </c>
      <c r="O114" s="25">
        <v>1</v>
      </c>
      <c r="P114" s="19" t="s">
        <v>268</v>
      </c>
      <c r="Q114" s="25"/>
      <c r="R114" s="19" t="s">
        <v>92</v>
      </c>
      <c r="S114" s="25"/>
      <c r="T114" s="194" t="s">
        <v>268</v>
      </c>
      <c r="U114" s="44"/>
      <c r="V114" s="19" t="s">
        <v>280</v>
      </c>
      <c r="W114" s="25"/>
      <c r="X114" s="77"/>
    </row>
    <row r="115" spans="1:24" ht="12.75">
      <c r="A115" s="3"/>
      <c r="B115" s="98"/>
      <c r="C115" s="97"/>
      <c r="D115" s="32">
        <f>COUNTIF(F115:W115,"*)")</f>
        <v>0</v>
      </c>
      <c r="E115" s="81">
        <f>SUM(G115+I115+K115+M115+O115+Q115+S115+U115+W115)</f>
        <v>0</v>
      </c>
      <c r="F115" s="19"/>
      <c r="G115" s="25"/>
      <c r="H115" s="19"/>
      <c r="I115" s="25"/>
      <c r="J115" s="19"/>
      <c r="K115" s="25"/>
      <c r="L115" s="19"/>
      <c r="M115" s="25"/>
      <c r="N115" s="19"/>
      <c r="O115" s="25"/>
      <c r="P115" s="19"/>
      <c r="Q115" s="25"/>
      <c r="R115" s="19"/>
      <c r="S115" s="25"/>
      <c r="T115" s="194"/>
      <c r="U115" s="44"/>
      <c r="V115" s="19"/>
      <c r="W115" s="25"/>
      <c r="X115" s="77"/>
    </row>
    <row r="116" spans="1:24" ht="29.25">
      <c r="A116" s="2"/>
      <c r="B116" s="101" t="s">
        <v>165</v>
      </c>
      <c r="C116" s="102"/>
      <c r="D116" s="33">
        <f>COUNTIF(F116:W116,"*)")</f>
        <v>0</v>
      </c>
      <c r="E116" s="18"/>
      <c r="F116" s="8" t="s">
        <v>55</v>
      </c>
      <c r="G116" s="9" t="s">
        <v>56</v>
      </c>
      <c r="H116" s="8" t="s">
        <v>55</v>
      </c>
      <c r="I116" s="9" t="s">
        <v>56</v>
      </c>
      <c r="J116" s="8" t="s">
        <v>55</v>
      </c>
      <c r="K116" s="9" t="s">
        <v>56</v>
      </c>
      <c r="L116" s="8" t="s">
        <v>55</v>
      </c>
      <c r="M116" s="9" t="s">
        <v>56</v>
      </c>
      <c r="N116" s="8" t="s">
        <v>55</v>
      </c>
      <c r="O116" s="9" t="s">
        <v>56</v>
      </c>
      <c r="P116" s="8" t="s">
        <v>55</v>
      </c>
      <c r="Q116" s="9" t="s">
        <v>56</v>
      </c>
      <c r="R116" s="8" t="s">
        <v>55</v>
      </c>
      <c r="S116" s="9" t="s">
        <v>56</v>
      </c>
      <c r="T116" s="191" t="s">
        <v>224</v>
      </c>
      <c r="U116" s="129" t="s">
        <v>225</v>
      </c>
      <c r="V116" s="8" t="s">
        <v>55</v>
      </c>
      <c r="W116" s="9" t="s">
        <v>56</v>
      </c>
      <c r="X116" s="52">
        <f>Z116+AA116</f>
        <v>0</v>
      </c>
    </row>
    <row r="117" spans="1:24" ht="12.75">
      <c r="A117" s="3" t="s">
        <v>57</v>
      </c>
      <c r="B117" s="103" t="s">
        <v>290</v>
      </c>
      <c r="C117" s="97" t="s">
        <v>98</v>
      </c>
      <c r="D117" s="66">
        <f>COUNTIF(F117:W117,"*)")</f>
        <v>1</v>
      </c>
      <c r="E117" s="80">
        <f>SUM(G117+I117+K117+M117+O117+Q117+S117+U117+W117)</f>
        <v>66</v>
      </c>
      <c r="F117" s="67">
        <v>1</v>
      </c>
      <c r="G117" s="42">
        <v>11</v>
      </c>
      <c r="H117" s="67">
        <v>4</v>
      </c>
      <c r="I117" s="42">
        <v>15</v>
      </c>
      <c r="J117" s="67">
        <v>1</v>
      </c>
      <c r="K117" s="42">
        <v>11</v>
      </c>
      <c r="L117" s="67" t="s">
        <v>250</v>
      </c>
      <c r="M117" s="69"/>
      <c r="N117" s="67">
        <v>1</v>
      </c>
      <c r="O117" s="42">
        <v>10</v>
      </c>
      <c r="P117" s="67" t="s">
        <v>8</v>
      </c>
      <c r="Q117" s="42"/>
      <c r="R117" s="67">
        <v>2</v>
      </c>
      <c r="S117" s="42">
        <v>9</v>
      </c>
      <c r="T117" s="196" t="s">
        <v>85</v>
      </c>
      <c r="U117" s="127"/>
      <c r="V117" s="67">
        <v>1</v>
      </c>
      <c r="W117" s="42">
        <v>10</v>
      </c>
      <c r="X117" s="68"/>
    </row>
    <row r="118" spans="1:24" ht="12.75">
      <c r="A118" s="3" t="s">
        <v>58</v>
      </c>
      <c r="B118" s="103" t="s">
        <v>240</v>
      </c>
      <c r="C118" s="97" t="s">
        <v>324</v>
      </c>
      <c r="D118" s="32">
        <f>COUNTIF(F118:W118,"*)")</f>
        <v>1</v>
      </c>
      <c r="E118" s="80">
        <f>SUM(G118+I118+K118+M118+O118+Q118+S118+U118+W118)</f>
        <v>47</v>
      </c>
      <c r="F118" s="11">
        <v>3</v>
      </c>
      <c r="G118" s="12">
        <v>7</v>
      </c>
      <c r="H118" s="11">
        <v>9</v>
      </c>
      <c r="I118" s="12">
        <v>10</v>
      </c>
      <c r="J118" s="11">
        <v>3</v>
      </c>
      <c r="K118" s="12">
        <v>7</v>
      </c>
      <c r="L118" s="11">
        <v>3</v>
      </c>
      <c r="M118" s="50">
        <v>7</v>
      </c>
      <c r="N118" s="11" t="s">
        <v>213</v>
      </c>
      <c r="O118" s="12"/>
      <c r="P118" s="11" t="s">
        <v>8</v>
      </c>
      <c r="Q118" s="12"/>
      <c r="R118" s="11">
        <v>3</v>
      </c>
      <c r="S118" s="12">
        <v>7</v>
      </c>
      <c r="T118" s="193">
        <v>1</v>
      </c>
      <c r="U118" s="31">
        <v>9</v>
      </c>
      <c r="V118" s="11" t="s">
        <v>8</v>
      </c>
      <c r="W118" s="12"/>
      <c r="X118" s="45"/>
    </row>
    <row r="119" spans="1:24" ht="12.75">
      <c r="A119" s="3" t="s">
        <v>59</v>
      </c>
      <c r="B119" s="103" t="s">
        <v>154</v>
      </c>
      <c r="C119" s="97" t="s">
        <v>155</v>
      </c>
      <c r="D119" s="32">
        <f>COUNTIF(F119:W119,"*)")</f>
        <v>1</v>
      </c>
      <c r="E119" s="80">
        <f>SUM(G119+I119+K119+M119+O119+Q119+S119+U119+W119)</f>
        <v>30</v>
      </c>
      <c r="F119" s="11">
        <v>2</v>
      </c>
      <c r="G119" s="12">
        <v>9</v>
      </c>
      <c r="H119" s="11">
        <v>7</v>
      </c>
      <c r="I119" s="12">
        <v>12</v>
      </c>
      <c r="J119" s="11">
        <v>2</v>
      </c>
      <c r="K119" s="12">
        <v>9</v>
      </c>
      <c r="L119" s="11" t="s">
        <v>250</v>
      </c>
      <c r="M119" s="50"/>
      <c r="N119" s="11" t="s">
        <v>8</v>
      </c>
      <c r="O119" s="12"/>
      <c r="P119" s="11" t="s">
        <v>268</v>
      </c>
      <c r="Q119" s="12"/>
      <c r="R119" s="11" t="s">
        <v>93</v>
      </c>
      <c r="S119" s="12"/>
      <c r="T119" s="193" t="s">
        <v>91</v>
      </c>
      <c r="U119" s="31"/>
      <c r="V119" s="11" t="s">
        <v>8</v>
      </c>
      <c r="W119" s="12"/>
      <c r="X119" s="45"/>
    </row>
    <row r="120" spans="1:24" ht="12.75">
      <c r="A120" s="3" t="s">
        <v>60</v>
      </c>
      <c r="B120" s="103" t="s">
        <v>118</v>
      </c>
      <c r="C120" s="98" t="s">
        <v>198</v>
      </c>
      <c r="D120" s="32">
        <f>COUNTIF(F120:W120,"*)")</f>
        <v>1</v>
      </c>
      <c r="E120" s="80">
        <f>SUM(G120+I120+K120+M120+O120+Q120+S120+U120+W120)</f>
        <v>11</v>
      </c>
      <c r="F120" s="11" t="s">
        <v>250</v>
      </c>
      <c r="G120" s="12"/>
      <c r="H120" s="11" t="s">
        <v>330</v>
      </c>
      <c r="I120" s="12"/>
      <c r="J120" s="11" t="s">
        <v>330</v>
      </c>
      <c r="K120" s="12"/>
      <c r="L120" s="11">
        <v>1</v>
      </c>
      <c r="M120" s="50">
        <v>11</v>
      </c>
      <c r="N120" s="11" t="s">
        <v>8</v>
      </c>
      <c r="O120" s="12"/>
      <c r="P120" s="11" t="s">
        <v>8</v>
      </c>
      <c r="Q120" s="12"/>
      <c r="R120" s="11" t="s">
        <v>292</v>
      </c>
      <c r="S120" s="12"/>
      <c r="T120" s="193" t="s">
        <v>268</v>
      </c>
      <c r="U120" s="31"/>
      <c r="V120" s="11" t="s">
        <v>85</v>
      </c>
      <c r="W120" s="12"/>
      <c r="X120" s="45"/>
    </row>
    <row r="121" spans="1:24" ht="12.75">
      <c r="A121" s="3"/>
      <c r="B121" s="103"/>
      <c r="C121" s="98"/>
      <c r="D121" s="32"/>
      <c r="E121" s="80"/>
      <c r="F121" s="11"/>
      <c r="G121" s="12"/>
      <c r="H121" s="11"/>
      <c r="I121" s="12"/>
      <c r="J121" s="11"/>
      <c r="K121" s="12"/>
      <c r="L121" s="11"/>
      <c r="M121" s="50"/>
      <c r="N121" s="11"/>
      <c r="O121" s="12"/>
      <c r="P121" s="11"/>
      <c r="Q121" s="12"/>
      <c r="R121" s="11"/>
      <c r="S121" s="12"/>
      <c r="T121" s="193"/>
      <c r="U121" s="31"/>
      <c r="V121" s="11"/>
      <c r="W121" s="12"/>
      <c r="X121" s="45"/>
    </row>
    <row r="122" spans="1:24" ht="12.75">
      <c r="A122" s="209"/>
      <c r="B122" s="219"/>
      <c r="C122" s="213"/>
      <c r="D122" s="203">
        <f>COUNTIF(F122:W122,"*)")</f>
        <v>0</v>
      </c>
      <c r="E122" s="204"/>
      <c r="F122" s="210"/>
      <c r="G122" s="214"/>
      <c r="H122" s="210"/>
      <c r="I122" s="214"/>
      <c r="J122" s="210"/>
      <c r="K122" s="214"/>
      <c r="L122" s="210"/>
      <c r="M122" s="214"/>
      <c r="N122" s="210"/>
      <c r="O122" s="214"/>
      <c r="P122" s="210"/>
      <c r="Q122" s="214"/>
      <c r="R122" s="210"/>
      <c r="S122" s="214"/>
      <c r="T122" s="217"/>
      <c r="U122" s="218"/>
      <c r="V122" s="210"/>
      <c r="W122" s="214"/>
      <c r="X122" s="200"/>
    </row>
    <row r="123" spans="1:24" ht="12.75">
      <c r="A123" s="3" t="s">
        <v>57</v>
      </c>
      <c r="B123" s="103" t="s">
        <v>241</v>
      </c>
      <c r="C123" s="97" t="s">
        <v>155</v>
      </c>
      <c r="D123" s="32">
        <f aca="true" t="shared" si="10" ref="D123:D134">COUNTIF(F123:W123,"*)")</f>
        <v>1</v>
      </c>
      <c r="E123" s="81">
        <f aca="true" t="shared" si="11" ref="E123:E134">SUM(G123+I123+K123+M123+O123+Q123+S123+U123+W123)</f>
        <v>109</v>
      </c>
      <c r="F123" s="11">
        <v>1</v>
      </c>
      <c r="G123" s="17">
        <v>15</v>
      </c>
      <c r="H123" s="11">
        <v>5</v>
      </c>
      <c r="I123" s="12">
        <v>14</v>
      </c>
      <c r="J123" s="11">
        <v>3</v>
      </c>
      <c r="K123" s="12">
        <v>16</v>
      </c>
      <c r="L123" s="11">
        <v>1</v>
      </c>
      <c r="M123" s="50">
        <v>20</v>
      </c>
      <c r="N123" s="11" t="s">
        <v>250</v>
      </c>
      <c r="O123" s="12"/>
      <c r="P123" s="11" t="s">
        <v>8</v>
      </c>
      <c r="Q123" s="12"/>
      <c r="R123" s="11">
        <v>1</v>
      </c>
      <c r="S123" s="12">
        <v>12</v>
      </c>
      <c r="T123" s="193">
        <v>2</v>
      </c>
      <c r="U123" s="31">
        <v>14</v>
      </c>
      <c r="V123" s="11">
        <v>2</v>
      </c>
      <c r="W123" s="12">
        <v>18</v>
      </c>
      <c r="X123" s="45"/>
    </row>
    <row r="124" spans="1:24" ht="12.75">
      <c r="A124" s="3" t="s">
        <v>58</v>
      </c>
      <c r="B124" s="103" t="s">
        <v>186</v>
      </c>
      <c r="C124" s="97" t="s">
        <v>98</v>
      </c>
      <c r="D124" s="32">
        <f t="shared" si="10"/>
        <v>1</v>
      </c>
      <c r="E124" s="81">
        <f t="shared" si="11"/>
        <v>98</v>
      </c>
      <c r="F124" s="11" t="s">
        <v>249</v>
      </c>
      <c r="G124" s="70"/>
      <c r="H124" s="11">
        <v>4</v>
      </c>
      <c r="I124" s="12">
        <v>15</v>
      </c>
      <c r="J124" s="11">
        <v>2</v>
      </c>
      <c r="K124" s="12">
        <v>18</v>
      </c>
      <c r="L124" s="11">
        <v>2</v>
      </c>
      <c r="M124" s="50">
        <v>18</v>
      </c>
      <c r="N124" s="10">
        <v>3</v>
      </c>
      <c r="O124" s="12">
        <v>16</v>
      </c>
      <c r="P124" s="11" t="s">
        <v>8</v>
      </c>
      <c r="Q124" s="12"/>
      <c r="R124" s="11" t="s">
        <v>292</v>
      </c>
      <c r="S124" s="12"/>
      <c r="T124" s="193">
        <v>1</v>
      </c>
      <c r="U124" s="31">
        <v>16</v>
      </c>
      <c r="V124" s="11">
        <v>4</v>
      </c>
      <c r="W124" s="12">
        <v>15</v>
      </c>
      <c r="X124" s="45"/>
    </row>
    <row r="125" spans="1:24" ht="12.75">
      <c r="A125" s="3" t="s">
        <v>59</v>
      </c>
      <c r="B125" s="97" t="s">
        <v>242</v>
      </c>
      <c r="C125" s="97" t="s">
        <v>98</v>
      </c>
      <c r="D125" s="32">
        <f t="shared" si="10"/>
        <v>1</v>
      </c>
      <c r="E125" s="81">
        <f t="shared" si="11"/>
        <v>94</v>
      </c>
      <c r="F125" s="11">
        <v>3</v>
      </c>
      <c r="G125" s="25">
        <v>11</v>
      </c>
      <c r="H125" s="11">
        <v>7</v>
      </c>
      <c r="I125" s="12">
        <v>12</v>
      </c>
      <c r="J125" s="11">
        <v>4</v>
      </c>
      <c r="K125" s="12">
        <v>15</v>
      </c>
      <c r="L125" s="11">
        <v>4</v>
      </c>
      <c r="M125" s="50">
        <v>15</v>
      </c>
      <c r="N125" s="11">
        <v>4</v>
      </c>
      <c r="O125" s="12">
        <v>15</v>
      </c>
      <c r="P125" s="11" t="s">
        <v>8</v>
      </c>
      <c r="Q125" s="12"/>
      <c r="R125" s="11" t="s">
        <v>88</v>
      </c>
      <c r="S125" s="12"/>
      <c r="T125" s="193">
        <v>3</v>
      </c>
      <c r="U125" s="31">
        <v>12</v>
      </c>
      <c r="V125" s="11">
        <v>5</v>
      </c>
      <c r="W125" s="12">
        <v>14</v>
      </c>
      <c r="X125" s="45"/>
    </row>
    <row r="126" spans="1:24" ht="12.75">
      <c r="A126" s="3" t="s">
        <v>60</v>
      </c>
      <c r="B126" s="103" t="s">
        <v>4</v>
      </c>
      <c r="C126" s="97" t="s">
        <v>102</v>
      </c>
      <c r="D126" s="32">
        <f t="shared" si="10"/>
        <v>1</v>
      </c>
      <c r="E126" s="81">
        <f t="shared" si="11"/>
        <v>59</v>
      </c>
      <c r="F126" s="11" t="s">
        <v>281</v>
      </c>
      <c r="G126" s="25"/>
      <c r="H126" s="11">
        <v>28</v>
      </c>
      <c r="I126" s="25"/>
      <c r="J126" s="11">
        <v>7</v>
      </c>
      <c r="K126" s="25">
        <v>12</v>
      </c>
      <c r="L126" s="11">
        <v>9</v>
      </c>
      <c r="M126" s="51">
        <v>10</v>
      </c>
      <c r="N126" s="11">
        <v>11</v>
      </c>
      <c r="O126" s="25">
        <v>8</v>
      </c>
      <c r="P126" s="11" t="s">
        <v>8</v>
      </c>
      <c r="Q126" s="25"/>
      <c r="R126" s="19">
        <v>2</v>
      </c>
      <c r="S126" s="25">
        <v>10</v>
      </c>
      <c r="T126" s="198">
        <v>5</v>
      </c>
      <c r="U126" s="70">
        <v>10</v>
      </c>
      <c r="V126" s="10">
        <v>10</v>
      </c>
      <c r="W126" s="25">
        <v>9</v>
      </c>
      <c r="X126" s="45">
        <v>7</v>
      </c>
    </row>
    <row r="127" spans="1:24" ht="12.75">
      <c r="A127" s="3" t="s">
        <v>61</v>
      </c>
      <c r="B127" s="103" t="s">
        <v>123</v>
      </c>
      <c r="C127" s="97" t="s">
        <v>69</v>
      </c>
      <c r="D127" s="32">
        <f t="shared" si="10"/>
        <v>1</v>
      </c>
      <c r="E127" s="81">
        <f t="shared" si="11"/>
        <v>45</v>
      </c>
      <c r="F127" s="11" t="s">
        <v>250</v>
      </c>
      <c r="G127" s="25"/>
      <c r="H127" s="11" t="s">
        <v>8</v>
      </c>
      <c r="I127" s="25"/>
      <c r="J127" s="11" t="s">
        <v>330</v>
      </c>
      <c r="K127" s="25"/>
      <c r="L127" s="11">
        <v>10</v>
      </c>
      <c r="M127" s="51">
        <v>9</v>
      </c>
      <c r="N127" s="10">
        <v>10</v>
      </c>
      <c r="O127" s="25">
        <v>9</v>
      </c>
      <c r="P127" s="11" t="s">
        <v>8</v>
      </c>
      <c r="Q127" s="25"/>
      <c r="R127" s="19">
        <v>3</v>
      </c>
      <c r="S127" s="25">
        <v>8</v>
      </c>
      <c r="T127" s="194">
        <v>6</v>
      </c>
      <c r="U127" s="44">
        <v>9</v>
      </c>
      <c r="V127" s="19">
        <v>9</v>
      </c>
      <c r="W127" s="25">
        <v>10</v>
      </c>
      <c r="X127" s="45"/>
    </row>
    <row r="128" spans="1:24" ht="12.75">
      <c r="A128" s="3" t="s">
        <v>62</v>
      </c>
      <c r="B128" s="103" t="s">
        <v>243</v>
      </c>
      <c r="C128" s="97" t="s">
        <v>324</v>
      </c>
      <c r="D128" s="32">
        <f t="shared" si="10"/>
        <v>1</v>
      </c>
      <c r="E128" s="81">
        <f t="shared" si="11"/>
        <v>37</v>
      </c>
      <c r="F128" s="11">
        <v>5</v>
      </c>
      <c r="G128" s="25">
        <v>8</v>
      </c>
      <c r="H128" s="11">
        <v>20</v>
      </c>
      <c r="I128" s="12">
        <v>1</v>
      </c>
      <c r="J128" s="11">
        <v>5</v>
      </c>
      <c r="K128" s="12">
        <v>14</v>
      </c>
      <c r="L128" s="11">
        <v>5</v>
      </c>
      <c r="M128" s="50">
        <v>14</v>
      </c>
      <c r="N128" s="11" t="s">
        <v>250</v>
      </c>
      <c r="O128" s="12"/>
      <c r="P128" s="11" t="s">
        <v>297</v>
      </c>
      <c r="Q128" s="12"/>
      <c r="R128" s="11" t="s">
        <v>292</v>
      </c>
      <c r="S128" s="12"/>
      <c r="T128" s="193" t="s">
        <v>268</v>
      </c>
      <c r="U128" s="31"/>
      <c r="V128" s="11" t="s">
        <v>40</v>
      </c>
      <c r="W128" s="12"/>
      <c r="X128" s="45"/>
    </row>
    <row r="129" spans="1:24" ht="12.75">
      <c r="A129" s="3" t="s">
        <v>63</v>
      </c>
      <c r="B129" s="103" t="s">
        <v>68</v>
      </c>
      <c r="C129" s="97" t="s">
        <v>69</v>
      </c>
      <c r="D129" s="32">
        <f t="shared" si="10"/>
        <v>1</v>
      </c>
      <c r="E129" s="81">
        <f t="shared" si="11"/>
        <v>30</v>
      </c>
      <c r="F129" s="11" t="s">
        <v>249</v>
      </c>
      <c r="G129" s="25"/>
      <c r="H129" s="11" t="s">
        <v>8</v>
      </c>
      <c r="I129" s="25"/>
      <c r="J129" s="11">
        <v>10</v>
      </c>
      <c r="K129" s="25">
        <v>9</v>
      </c>
      <c r="L129" s="11">
        <v>12</v>
      </c>
      <c r="M129" s="51">
        <v>7</v>
      </c>
      <c r="N129" s="10">
        <v>12</v>
      </c>
      <c r="O129" s="25">
        <v>7</v>
      </c>
      <c r="P129" s="11" t="s">
        <v>8</v>
      </c>
      <c r="Q129" s="25"/>
      <c r="R129" s="19" t="s">
        <v>292</v>
      </c>
      <c r="S129" s="25"/>
      <c r="T129" s="194">
        <v>8</v>
      </c>
      <c r="U129" s="44">
        <v>7</v>
      </c>
      <c r="V129" s="19" t="s">
        <v>85</v>
      </c>
      <c r="W129" s="25"/>
      <c r="X129" s="45"/>
    </row>
    <row r="130" spans="1:24" ht="12.75">
      <c r="A130" s="3" t="s">
        <v>64</v>
      </c>
      <c r="B130" s="138" t="s">
        <v>217</v>
      </c>
      <c r="C130" s="98" t="s">
        <v>98</v>
      </c>
      <c r="D130" s="32">
        <f t="shared" si="10"/>
        <v>1</v>
      </c>
      <c r="E130" s="81">
        <f t="shared" si="11"/>
        <v>27</v>
      </c>
      <c r="F130" s="11">
        <v>7</v>
      </c>
      <c r="G130" s="25">
        <v>6</v>
      </c>
      <c r="H130" s="11">
        <v>31</v>
      </c>
      <c r="I130" s="25"/>
      <c r="J130" s="11">
        <v>12</v>
      </c>
      <c r="K130" s="25">
        <v>7</v>
      </c>
      <c r="L130" s="19"/>
      <c r="M130" s="25"/>
      <c r="N130" s="19" t="s">
        <v>250</v>
      </c>
      <c r="O130" s="25"/>
      <c r="P130" s="19" t="s">
        <v>8</v>
      </c>
      <c r="Q130" s="25"/>
      <c r="R130" s="19">
        <v>4</v>
      </c>
      <c r="S130" s="25">
        <v>6</v>
      </c>
      <c r="T130" s="194">
        <v>7</v>
      </c>
      <c r="U130" s="44">
        <v>8</v>
      </c>
      <c r="V130" s="19" t="s">
        <v>85</v>
      </c>
      <c r="W130" s="25"/>
      <c r="X130" s="45"/>
    </row>
    <row r="131" spans="1:24" ht="12.75">
      <c r="A131" s="3" t="s">
        <v>65</v>
      </c>
      <c r="B131" s="103" t="s">
        <v>122</v>
      </c>
      <c r="C131" s="98" t="s">
        <v>120</v>
      </c>
      <c r="D131" s="32">
        <f t="shared" si="10"/>
        <v>1</v>
      </c>
      <c r="E131" s="81">
        <f t="shared" si="11"/>
        <v>11</v>
      </c>
      <c r="F131" s="11" t="s">
        <v>250</v>
      </c>
      <c r="G131" s="25"/>
      <c r="H131" s="11" t="s">
        <v>330</v>
      </c>
      <c r="I131" s="25"/>
      <c r="J131" s="11" t="s">
        <v>330</v>
      </c>
      <c r="K131" s="25"/>
      <c r="L131" s="11">
        <v>8</v>
      </c>
      <c r="M131" s="51">
        <v>11</v>
      </c>
      <c r="N131" s="11" t="s">
        <v>8</v>
      </c>
      <c r="O131" s="25"/>
      <c r="P131" s="19" t="s">
        <v>8</v>
      </c>
      <c r="Q131" s="25"/>
      <c r="R131" s="19" t="s">
        <v>292</v>
      </c>
      <c r="S131" s="25"/>
      <c r="T131" s="194" t="s">
        <v>268</v>
      </c>
      <c r="U131" s="44"/>
      <c r="V131" s="19" t="s">
        <v>8</v>
      </c>
      <c r="W131" s="25"/>
      <c r="X131" s="45"/>
    </row>
    <row r="132" spans="1:24" ht="12.75">
      <c r="A132" s="3" t="s">
        <v>167</v>
      </c>
      <c r="B132" s="158" t="s">
        <v>67</v>
      </c>
      <c r="C132" s="159" t="s">
        <v>49</v>
      </c>
      <c r="D132" s="137">
        <f t="shared" si="10"/>
        <v>1</v>
      </c>
      <c r="E132" s="81">
        <f t="shared" si="11"/>
        <v>10</v>
      </c>
      <c r="F132" s="11" t="s">
        <v>249</v>
      </c>
      <c r="G132" s="25"/>
      <c r="H132" s="11" t="s">
        <v>8</v>
      </c>
      <c r="I132" s="25"/>
      <c r="J132" s="19">
        <v>9</v>
      </c>
      <c r="K132" s="25">
        <v>10</v>
      </c>
      <c r="L132" s="19"/>
      <c r="M132" s="51"/>
      <c r="N132" s="19" t="s">
        <v>8</v>
      </c>
      <c r="O132" s="25"/>
      <c r="P132" s="19" t="s">
        <v>8</v>
      </c>
      <c r="Q132" s="25"/>
      <c r="R132" s="19" t="s">
        <v>292</v>
      </c>
      <c r="S132" s="25"/>
      <c r="T132" s="194" t="s">
        <v>268</v>
      </c>
      <c r="U132" s="44"/>
      <c r="V132" s="19" t="s">
        <v>8</v>
      </c>
      <c r="W132" s="25"/>
      <c r="X132" s="45"/>
    </row>
    <row r="133" spans="1:24" ht="12.75">
      <c r="A133" s="3" t="s">
        <v>171</v>
      </c>
      <c r="B133" s="97" t="s">
        <v>70</v>
      </c>
      <c r="C133" s="113" t="s">
        <v>49</v>
      </c>
      <c r="D133" s="32">
        <f t="shared" si="10"/>
        <v>1</v>
      </c>
      <c r="E133" s="81">
        <f t="shared" si="11"/>
        <v>8</v>
      </c>
      <c r="F133" s="11" t="s">
        <v>249</v>
      </c>
      <c r="G133" s="25"/>
      <c r="H133" s="11" t="s">
        <v>330</v>
      </c>
      <c r="I133" s="25"/>
      <c r="J133" s="11">
        <v>11</v>
      </c>
      <c r="K133" s="25">
        <v>8</v>
      </c>
      <c r="L133" s="19"/>
      <c r="M133" s="51"/>
      <c r="N133" s="19" t="s">
        <v>8</v>
      </c>
      <c r="O133" s="25"/>
      <c r="P133" s="19" t="s">
        <v>8</v>
      </c>
      <c r="Q133" s="25"/>
      <c r="R133" s="19" t="s">
        <v>292</v>
      </c>
      <c r="S133" s="25"/>
      <c r="T133" s="194" t="s">
        <v>268</v>
      </c>
      <c r="U133" s="44"/>
      <c r="V133" s="19" t="s">
        <v>91</v>
      </c>
      <c r="W133" s="25"/>
      <c r="X133" s="45"/>
    </row>
    <row r="134" spans="1:24" ht="12.75">
      <c r="A134" s="3" t="s">
        <v>170</v>
      </c>
      <c r="B134" s="103" t="s">
        <v>136</v>
      </c>
      <c r="C134" s="97" t="s">
        <v>125</v>
      </c>
      <c r="D134" s="32">
        <f t="shared" si="10"/>
        <v>1</v>
      </c>
      <c r="E134" s="81">
        <f t="shared" si="11"/>
        <v>6</v>
      </c>
      <c r="F134" s="11" t="s">
        <v>250</v>
      </c>
      <c r="G134" s="25"/>
      <c r="H134" s="11" t="s">
        <v>330</v>
      </c>
      <c r="I134" s="25"/>
      <c r="J134" s="19" t="s">
        <v>8</v>
      </c>
      <c r="K134" s="25"/>
      <c r="L134" s="19">
        <v>13</v>
      </c>
      <c r="M134" s="51">
        <v>6</v>
      </c>
      <c r="N134" s="19" t="s">
        <v>8</v>
      </c>
      <c r="O134" s="25"/>
      <c r="P134" s="19" t="s">
        <v>8</v>
      </c>
      <c r="Q134" s="25"/>
      <c r="R134" s="19" t="s">
        <v>292</v>
      </c>
      <c r="S134" s="25"/>
      <c r="T134" s="194" t="s">
        <v>40</v>
      </c>
      <c r="U134" s="44"/>
      <c r="V134" s="19" t="s">
        <v>8</v>
      </c>
      <c r="W134" s="25"/>
      <c r="X134" s="45"/>
    </row>
    <row r="135" spans="1:24" ht="12.75">
      <c r="A135" s="3"/>
      <c r="B135" s="99"/>
      <c r="C135" s="98"/>
      <c r="D135" s="163"/>
      <c r="E135" s="121"/>
      <c r="F135" s="19"/>
      <c r="G135" s="25"/>
      <c r="H135" s="19"/>
      <c r="I135" s="25"/>
      <c r="J135" s="19"/>
      <c r="K135" s="25"/>
      <c r="L135" s="19"/>
      <c r="M135" s="51"/>
      <c r="N135" s="19"/>
      <c r="O135" s="25"/>
      <c r="P135" s="19"/>
      <c r="Q135" s="25"/>
      <c r="R135" s="19"/>
      <c r="S135" s="25"/>
      <c r="T135" s="194"/>
      <c r="U135" s="44"/>
      <c r="V135" s="19"/>
      <c r="W135" s="25"/>
      <c r="X135" s="77"/>
    </row>
    <row r="136" spans="1:24" ht="12.75">
      <c r="A136" s="3"/>
      <c r="B136" s="100" t="s">
        <v>197</v>
      </c>
      <c r="C136" s="100"/>
      <c r="D136" s="38">
        <f>COUNTIF(F136:W136,"*)")</f>
        <v>0</v>
      </c>
      <c r="E136" s="86">
        <f>SUM(G136+I136+K136+M136+O136+Q136+S136+W136)</f>
        <v>0</v>
      </c>
      <c r="F136" s="13"/>
      <c r="G136" s="14"/>
      <c r="H136" s="13"/>
      <c r="I136" s="14"/>
      <c r="J136" s="13"/>
      <c r="K136" s="14"/>
      <c r="L136" s="13"/>
      <c r="M136" s="14"/>
      <c r="N136" s="13"/>
      <c r="O136" s="14"/>
      <c r="P136" s="13"/>
      <c r="Q136" s="14"/>
      <c r="R136" s="13"/>
      <c r="S136" s="14"/>
      <c r="T136" s="199"/>
      <c r="U136" s="128"/>
      <c r="V136" s="13"/>
      <c r="W136" s="14"/>
      <c r="X136" s="46"/>
    </row>
    <row r="137" spans="1:24" ht="29.25">
      <c r="A137" s="2"/>
      <c r="B137" s="101" t="s">
        <v>199</v>
      </c>
      <c r="C137" s="102"/>
      <c r="D137" s="33">
        <f>COUNTIF(F137:W137,"*)")</f>
        <v>0</v>
      </c>
      <c r="E137" s="18"/>
      <c r="F137" s="8" t="s">
        <v>55</v>
      </c>
      <c r="G137" s="9" t="s">
        <v>56</v>
      </c>
      <c r="H137" s="8" t="s">
        <v>55</v>
      </c>
      <c r="I137" s="9" t="s">
        <v>56</v>
      </c>
      <c r="J137" s="8" t="s">
        <v>55</v>
      </c>
      <c r="K137" s="9" t="s">
        <v>56</v>
      </c>
      <c r="L137" s="8" t="s">
        <v>55</v>
      </c>
      <c r="M137" s="9" t="s">
        <v>56</v>
      </c>
      <c r="N137" s="8" t="s">
        <v>55</v>
      </c>
      <c r="O137" s="9" t="s">
        <v>56</v>
      </c>
      <c r="P137" s="8" t="s">
        <v>55</v>
      </c>
      <c r="Q137" s="9" t="s">
        <v>56</v>
      </c>
      <c r="R137" s="8" t="s">
        <v>55</v>
      </c>
      <c r="S137" s="9" t="s">
        <v>56</v>
      </c>
      <c r="T137" s="191" t="s">
        <v>224</v>
      </c>
      <c r="U137" s="129" t="s">
        <v>225</v>
      </c>
      <c r="V137" s="8" t="s">
        <v>55</v>
      </c>
      <c r="W137" s="9" t="s">
        <v>56</v>
      </c>
      <c r="X137" s="52">
        <f>Z137+AA137</f>
        <v>0</v>
      </c>
    </row>
    <row r="138" spans="1:24" ht="12.75">
      <c r="A138" s="3" t="s">
        <v>57</v>
      </c>
      <c r="B138" s="104" t="s">
        <v>252</v>
      </c>
      <c r="C138" s="97" t="s">
        <v>98</v>
      </c>
      <c r="D138" s="66">
        <f>COUNTIF(F138:W138,"*)")</f>
        <v>1</v>
      </c>
      <c r="E138" s="80">
        <f>SUM(G138+I138+K138+M138+O138+Q138+S138+W138)</f>
        <v>34</v>
      </c>
      <c r="F138" s="67" t="s">
        <v>8</v>
      </c>
      <c r="G138" s="42"/>
      <c r="H138" s="67">
        <v>3</v>
      </c>
      <c r="I138" s="42">
        <v>7</v>
      </c>
      <c r="J138" s="67">
        <v>1</v>
      </c>
      <c r="K138" s="42">
        <v>9</v>
      </c>
      <c r="L138" s="67" t="s">
        <v>250</v>
      </c>
      <c r="M138" s="42"/>
      <c r="N138" s="67" t="s">
        <v>8</v>
      </c>
      <c r="O138" s="42"/>
      <c r="P138" s="67">
        <v>1</v>
      </c>
      <c r="Q138" s="42">
        <v>9</v>
      </c>
      <c r="R138" s="67">
        <v>1</v>
      </c>
      <c r="S138" s="42">
        <v>9</v>
      </c>
      <c r="T138" s="196"/>
      <c r="U138" s="127"/>
      <c r="V138" s="67"/>
      <c r="W138" s="42"/>
      <c r="X138" s="68"/>
    </row>
    <row r="139" spans="1:24" ht="12.75">
      <c r="A139" s="3" t="s">
        <v>58</v>
      </c>
      <c r="B139" s="97"/>
      <c r="C139" s="97"/>
      <c r="D139" s="32">
        <f>COUNTIF(F139:W139,"*)")</f>
        <v>0</v>
      </c>
      <c r="E139" s="81">
        <f>SUM(G139+I139+K139+M139+O139+Q139+S139+W139)</f>
        <v>0</v>
      </c>
      <c r="F139" s="11"/>
      <c r="G139" s="12"/>
      <c r="H139" s="11"/>
      <c r="I139" s="12"/>
      <c r="J139" s="11"/>
      <c r="K139" s="12"/>
      <c r="L139" s="11"/>
      <c r="M139" s="12"/>
      <c r="N139" s="11"/>
      <c r="O139" s="12"/>
      <c r="P139" s="11"/>
      <c r="Q139" s="12"/>
      <c r="R139" s="11"/>
      <c r="S139" s="12"/>
      <c r="T139" s="193"/>
      <c r="U139" s="31"/>
      <c r="V139" s="11"/>
      <c r="W139" s="12"/>
      <c r="X139" s="45"/>
    </row>
    <row r="140" spans="1:24" ht="12.75">
      <c r="A140" s="3" t="s">
        <v>59</v>
      </c>
      <c r="B140" s="103"/>
      <c r="C140" s="97"/>
      <c r="D140" s="32">
        <f>COUNTIF(F140:W140,"*)")</f>
        <v>0</v>
      </c>
      <c r="E140" s="81">
        <f>SUM(G140+I140+K140+M140+O140+Q140+S140+W140)</f>
        <v>0</v>
      </c>
      <c r="F140" s="11"/>
      <c r="G140" s="12"/>
      <c r="H140" s="11"/>
      <c r="I140" s="12"/>
      <c r="J140" s="11"/>
      <c r="K140" s="12"/>
      <c r="L140" s="11"/>
      <c r="M140" s="12"/>
      <c r="N140" s="11"/>
      <c r="O140" s="12"/>
      <c r="P140" s="11"/>
      <c r="Q140" s="12"/>
      <c r="R140" s="11"/>
      <c r="S140" s="12"/>
      <c r="T140" s="193"/>
      <c r="U140" s="31"/>
      <c r="V140" s="11"/>
      <c r="W140" s="12"/>
      <c r="X140" s="45"/>
    </row>
    <row r="141" spans="1:24" ht="12.75">
      <c r="A141" s="88"/>
      <c r="B141" s="95"/>
      <c r="C141" s="91"/>
      <c r="D141" s="89">
        <f aca="true" t="shared" si="12" ref="D141:D161">COUNTIF(F141:W141,"*)")</f>
        <v>0</v>
      </c>
      <c r="E141" s="90">
        <f>SUM(G141+I141+K141+M141+O141+Q141+S141+W141)</f>
        <v>0</v>
      </c>
      <c r="F141" s="92"/>
      <c r="G141" s="93"/>
      <c r="H141" s="92"/>
      <c r="I141" s="93"/>
      <c r="J141" s="92"/>
      <c r="K141" s="93"/>
      <c r="L141" s="92"/>
      <c r="M141" s="93"/>
      <c r="N141" s="92"/>
      <c r="O141" s="93"/>
      <c r="P141" s="92"/>
      <c r="Q141" s="93"/>
      <c r="R141" s="92"/>
      <c r="S141" s="93"/>
      <c r="T141" s="197"/>
      <c r="U141" s="131"/>
      <c r="V141" s="92"/>
      <c r="W141" s="93"/>
      <c r="X141" s="94">
        <f>Z141+AA141</f>
        <v>0</v>
      </c>
    </row>
    <row r="142" spans="1:24" ht="12.75">
      <c r="A142" s="3" t="s">
        <v>57</v>
      </c>
      <c r="B142" s="97" t="s">
        <v>253</v>
      </c>
      <c r="C142" s="97" t="s">
        <v>322</v>
      </c>
      <c r="D142" s="32">
        <f t="shared" si="12"/>
        <v>2</v>
      </c>
      <c r="E142" s="81">
        <f>SUM(G142+I142+K142+M142+O142+Q142+S142+U142+W142)</f>
        <v>114</v>
      </c>
      <c r="F142" s="11" t="s">
        <v>76</v>
      </c>
      <c r="G142" s="17"/>
      <c r="H142" s="11">
        <v>2</v>
      </c>
      <c r="I142" s="17">
        <v>18</v>
      </c>
      <c r="J142" s="11" t="s">
        <v>333</v>
      </c>
      <c r="K142" s="12"/>
      <c r="L142" s="11">
        <v>6</v>
      </c>
      <c r="M142" s="12">
        <v>13</v>
      </c>
      <c r="N142" s="11">
        <v>3</v>
      </c>
      <c r="O142" s="12">
        <v>16</v>
      </c>
      <c r="P142" s="11">
        <v>2</v>
      </c>
      <c r="Q142" s="12">
        <v>18</v>
      </c>
      <c r="R142" s="11">
        <v>1</v>
      </c>
      <c r="S142" s="12">
        <v>13</v>
      </c>
      <c r="T142" s="193">
        <v>1</v>
      </c>
      <c r="U142" s="31">
        <v>20</v>
      </c>
      <c r="V142" s="11">
        <v>1</v>
      </c>
      <c r="W142" s="12">
        <v>16</v>
      </c>
      <c r="X142" s="45">
        <v>8</v>
      </c>
    </row>
    <row r="143" spans="1:24" ht="12.75">
      <c r="A143" s="3" t="s">
        <v>58</v>
      </c>
      <c r="B143" s="105" t="s">
        <v>260</v>
      </c>
      <c r="C143" s="97" t="s">
        <v>218</v>
      </c>
      <c r="D143" s="32">
        <f t="shared" si="12"/>
        <v>1</v>
      </c>
      <c r="E143" s="81">
        <f aca="true" t="shared" si="13" ref="E143:E159">SUM(G143+I143+K143+M143+O143+Q143+S143+U143+W143)</f>
        <v>86</v>
      </c>
      <c r="F143" s="11" t="s">
        <v>249</v>
      </c>
      <c r="G143" s="17"/>
      <c r="H143" s="11">
        <v>5</v>
      </c>
      <c r="I143" s="17">
        <v>14</v>
      </c>
      <c r="J143" s="11">
        <v>1</v>
      </c>
      <c r="K143" s="12">
        <v>14</v>
      </c>
      <c r="L143" s="11" t="s">
        <v>330</v>
      </c>
      <c r="M143" s="12"/>
      <c r="N143" s="11">
        <v>11</v>
      </c>
      <c r="O143" s="12">
        <v>8</v>
      </c>
      <c r="P143" s="11">
        <v>3</v>
      </c>
      <c r="Q143" s="12">
        <v>16</v>
      </c>
      <c r="R143" s="11">
        <v>3</v>
      </c>
      <c r="S143" s="12">
        <v>9</v>
      </c>
      <c r="T143" s="193">
        <v>4</v>
      </c>
      <c r="U143" s="31">
        <v>15</v>
      </c>
      <c r="V143" s="11">
        <v>5</v>
      </c>
      <c r="W143" s="12">
        <v>10</v>
      </c>
      <c r="X143" s="45"/>
    </row>
    <row r="144" spans="1:24" ht="12.75">
      <c r="A144" s="3" t="s">
        <v>59</v>
      </c>
      <c r="B144" s="97" t="s">
        <v>255</v>
      </c>
      <c r="C144" s="98" t="s">
        <v>264</v>
      </c>
      <c r="D144" s="32">
        <f t="shared" si="12"/>
        <v>1</v>
      </c>
      <c r="E144" s="81">
        <f t="shared" si="13"/>
        <v>69</v>
      </c>
      <c r="F144" s="11" t="s">
        <v>249</v>
      </c>
      <c r="G144" s="17"/>
      <c r="H144" s="11">
        <v>7</v>
      </c>
      <c r="I144" s="17">
        <v>12</v>
      </c>
      <c r="J144" s="11">
        <v>2</v>
      </c>
      <c r="K144" s="12">
        <v>12</v>
      </c>
      <c r="L144" s="11">
        <v>14</v>
      </c>
      <c r="M144" s="12">
        <v>5</v>
      </c>
      <c r="N144" s="11">
        <v>7</v>
      </c>
      <c r="O144" s="12">
        <v>12</v>
      </c>
      <c r="P144" s="11" t="s">
        <v>268</v>
      </c>
      <c r="Q144" s="12"/>
      <c r="R144" s="11" t="s">
        <v>85</v>
      </c>
      <c r="S144" s="12"/>
      <c r="T144" s="193">
        <v>3</v>
      </c>
      <c r="U144" s="31">
        <v>16</v>
      </c>
      <c r="V144" s="11">
        <v>3</v>
      </c>
      <c r="W144" s="12">
        <v>12</v>
      </c>
      <c r="X144" s="45"/>
    </row>
    <row r="145" spans="1:24" ht="12.75">
      <c r="A145" s="3" t="s">
        <v>214</v>
      </c>
      <c r="B145" s="97" t="s">
        <v>254</v>
      </c>
      <c r="C145" s="97" t="s">
        <v>102</v>
      </c>
      <c r="D145" s="32">
        <f t="shared" si="12"/>
        <v>1</v>
      </c>
      <c r="E145" s="81">
        <f t="shared" si="13"/>
        <v>56</v>
      </c>
      <c r="F145" s="11" t="s">
        <v>249</v>
      </c>
      <c r="G145" s="17"/>
      <c r="H145" s="11">
        <v>4</v>
      </c>
      <c r="I145" s="31">
        <v>15</v>
      </c>
      <c r="J145" s="11">
        <v>3</v>
      </c>
      <c r="K145" s="12">
        <v>10</v>
      </c>
      <c r="L145" s="11">
        <v>13</v>
      </c>
      <c r="M145" s="12">
        <v>6</v>
      </c>
      <c r="N145" s="11" t="s">
        <v>8</v>
      </c>
      <c r="O145" s="12"/>
      <c r="P145" s="11">
        <v>8</v>
      </c>
      <c r="Q145" s="12">
        <v>11</v>
      </c>
      <c r="R145" s="11">
        <v>4</v>
      </c>
      <c r="S145" s="12">
        <v>7</v>
      </c>
      <c r="T145" s="193" t="s">
        <v>268</v>
      </c>
      <c r="U145" s="31"/>
      <c r="V145" s="11">
        <v>8</v>
      </c>
      <c r="W145" s="12">
        <v>7</v>
      </c>
      <c r="X145" s="45"/>
    </row>
    <row r="146" spans="1:24" ht="12.75">
      <c r="A146" s="3" t="s">
        <v>61</v>
      </c>
      <c r="B146" s="98" t="s">
        <v>256</v>
      </c>
      <c r="C146" s="98" t="s">
        <v>265</v>
      </c>
      <c r="D146" s="32">
        <f t="shared" si="12"/>
        <v>1</v>
      </c>
      <c r="E146" s="81">
        <f t="shared" si="13"/>
        <v>36</v>
      </c>
      <c r="F146" s="11" t="s">
        <v>249</v>
      </c>
      <c r="G146" s="17"/>
      <c r="H146" s="11">
        <v>8</v>
      </c>
      <c r="I146" s="31">
        <v>11</v>
      </c>
      <c r="J146" s="11">
        <v>5</v>
      </c>
      <c r="K146" s="12">
        <v>7</v>
      </c>
      <c r="L146" s="11">
        <v>16</v>
      </c>
      <c r="M146" s="25">
        <v>3</v>
      </c>
      <c r="N146" s="19">
        <v>17</v>
      </c>
      <c r="O146" s="25">
        <v>2</v>
      </c>
      <c r="P146" s="11">
        <v>16</v>
      </c>
      <c r="Q146" s="25">
        <v>3</v>
      </c>
      <c r="R146" s="19" t="s">
        <v>91</v>
      </c>
      <c r="S146" s="25"/>
      <c r="T146" s="194">
        <v>9</v>
      </c>
      <c r="U146" s="44">
        <v>10</v>
      </c>
      <c r="V146" s="19" t="s">
        <v>74</v>
      </c>
      <c r="W146" s="25"/>
      <c r="X146" s="45"/>
    </row>
    <row r="147" spans="1:24" ht="12.75">
      <c r="A147" s="3" t="s">
        <v>62</v>
      </c>
      <c r="B147" s="98" t="s">
        <v>257</v>
      </c>
      <c r="C147" s="98" t="s">
        <v>322</v>
      </c>
      <c r="D147" s="32">
        <f t="shared" si="12"/>
        <v>1</v>
      </c>
      <c r="E147" s="81">
        <f t="shared" si="13"/>
        <v>27</v>
      </c>
      <c r="F147" s="11" t="s">
        <v>249</v>
      </c>
      <c r="G147" s="17"/>
      <c r="H147" s="11">
        <v>11</v>
      </c>
      <c r="I147" s="31">
        <v>8</v>
      </c>
      <c r="J147" s="11">
        <v>6</v>
      </c>
      <c r="K147" s="12">
        <v>6</v>
      </c>
      <c r="L147" s="11" t="s">
        <v>331</v>
      </c>
      <c r="M147" s="25"/>
      <c r="N147" s="19">
        <v>25</v>
      </c>
      <c r="O147" s="25"/>
      <c r="P147" s="11" t="s">
        <v>8</v>
      </c>
      <c r="Q147" s="25"/>
      <c r="R147" s="19">
        <v>5</v>
      </c>
      <c r="S147" s="25">
        <v>6</v>
      </c>
      <c r="T147" s="194">
        <v>12</v>
      </c>
      <c r="U147" s="44">
        <v>7</v>
      </c>
      <c r="V147" s="19" t="s">
        <v>279</v>
      </c>
      <c r="W147" s="25"/>
      <c r="X147" s="45"/>
    </row>
    <row r="148" spans="1:24" ht="12.75">
      <c r="A148" s="3" t="s">
        <v>63</v>
      </c>
      <c r="B148" s="98" t="s">
        <v>3</v>
      </c>
      <c r="C148" s="98" t="s">
        <v>1</v>
      </c>
      <c r="D148" s="32">
        <f t="shared" si="12"/>
        <v>1</v>
      </c>
      <c r="E148" s="81">
        <f t="shared" si="13"/>
        <v>22</v>
      </c>
      <c r="F148" s="11" t="s">
        <v>250</v>
      </c>
      <c r="G148" s="17"/>
      <c r="H148" s="11" t="s">
        <v>330</v>
      </c>
      <c r="I148" s="31"/>
      <c r="J148" s="11" t="s">
        <v>215</v>
      </c>
      <c r="K148" s="12"/>
      <c r="L148" s="11">
        <v>8</v>
      </c>
      <c r="M148" s="25">
        <v>11</v>
      </c>
      <c r="N148" s="19" t="s">
        <v>8</v>
      </c>
      <c r="O148" s="25"/>
      <c r="P148" s="11" t="s">
        <v>8</v>
      </c>
      <c r="Q148" s="25"/>
      <c r="R148" s="19">
        <v>2</v>
      </c>
      <c r="S148" s="25">
        <v>11</v>
      </c>
      <c r="T148" s="194" t="s">
        <v>268</v>
      </c>
      <c r="U148" s="44"/>
      <c r="V148" s="19" t="s">
        <v>279</v>
      </c>
      <c r="W148" s="25"/>
      <c r="X148" s="45"/>
    </row>
    <row r="149" spans="1:24" ht="12.75">
      <c r="A149" s="3" t="s">
        <v>64</v>
      </c>
      <c r="B149" s="98" t="s">
        <v>229</v>
      </c>
      <c r="C149" s="97" t="s">
        <v>230</v>
      </c>
      <c r="D149" s="32">
        <f t="shared" si="12"/>
        <v>1</v>
      </c>
      <c r="E149" s="81">
        <f t="shared" si="13"/>
        <v>14</v>
      </c>
      <c r="F149" s="11" t="s">
        <v>269</v>
      </c>
      <c r="G149" s="43"/>
      <c r="H149" s="19" t="s">
        <v>231</v>
      </c>
      <c r="I149" s="44"/>
      <c r="J149" s="11" t="s">
        <v>8</v>
      </c>
      <c r="K149" s="25"/>
      <c r="L149" s="19" t="s">
        <v>8</v>
      </c>
      <c r="M149" s="25"/>
      <c r="N149" s="19" t="s">
        <v>8</v>
      </c>
      <c r="O149" s="25"/>
      <c r="P149" s="11">
        <v>14</v>
      </c>
      <c r="Q149" s="25">
        <v>5</v>
      </c>
      <c r="R149" s="19" t="s">
        <v>292</v>
      </c>
      <c r="S149" s="25"/>
      <c r="T149" s="194">
        <v>10</v>
      </c>
      <c r="U149" s="44">
        <v>9</v>
      </c>
      <c r="V149" s="19" t="s">
        <v>279</v>
      </c>
      <c r="W149" s="25"/>
      <c r="X149" s="45"/>
    </row>
    <row r="150" spans="1:24" ht="12.75">
      <c r="A150" s="3" t="s">
        <v>65</v>
      </c>
      <c r="B150" s="98" t="s">
        <v>41</v>
      </c>
      <c r="C150" s="98" t="s">
        <v>121</v>
      </c>
      <c r="D150" s="32">
        <f>COUNTIF(F150:W150,"*)")</f>
        <v>1</v>
      </c>
      <c r="E150" s="81">
        <f>SUM(G150+I150+K150+M150+O150+Q150+S150+U150+W150)</f>
        <v>12</v>
      </c>
      <c r="F150" s="11" t="s">
        <v>43</v>
      </c>
      <c r="G150" s="43"/>
      <c r="H150" s="19" t="s">
        <v>44</v>
      </c>
      <c r="I150" s="44"/>
      <c r="J150" s="11" t="s">
        <v>268</v>
      </c>
      <c r="K150" s="25"/>
      <c r="L150" s="19" t="s">
        <v>85</v>
      </c>
      <c r="M150" s="25"/>
      <c r="N150" s="19" t="s">
        <v>268</v>
      </c>
      <c r="O150" s="25"/>
      <c r="P150" s="11" t="s">
        <v>91</v>
      </c>
      <c r="Q150" s="25"/>
      <c r="R150" s="19" t="s">
        <v>85</v>
      </c>
      <c r="S150" s="25"/>
      <c r="T150" s="194">
        <v>7</v>
      </c>
      <c r="U150" s="44">
        <v>12</v>
      </c>
      <c r="V150" s="19" t="s">
        <v>279</v>
      </c>
      <c r="W150" s="25"/>
      <c r="X150" s="45"/>
    </row>
    <row r="151" spans="1:24" ht="12.75">
      <c r="A151" s="3" t="s">
        <v>65</v>
      </c>
      <c r="B151" s="98" t="s">
        <v>0</v>
      </c>
      <c r="C151" s="98" t="s">
        <v>1</v>
      </c>
      <c r="D151" s="32">
        <f t="shared" si="12"/>
        <v>1</v>
      </c>
      <c r="E151" s="81">
        <f t="shared" si="13"/>
        <v>12</v>
      </c>
      <c r="F151" s="11" t="s">
        <v>2</v>
      </c>
      <c r="G151" s="43"/>
      <c r="H151" s="19" t="s">
        <v>330</v>
      </c>
      <c r="I151" s="44"/>
      <c r="J151" s="11" t="s">
        <v>8</v>
      </c>
      <c r="K151" s="25"/>
      <c r="L151" s="19">
        <v>7</v>
      </c>
      <c r="M151" s="25">
        <v>12</v>
      </c>
      <c r="N151" s="19" t="s">
        <v>8</v>
      </c>
      <c r="O151" s="25"/>
      <c r="P151" s="11" t="s">
        <v>8</v>
      </c>
      <c r="Q151" s="25"/>
      <c r="R151" s="19" t="s">
        <v>85</v>
      </c>
      <c r="S151" s="25"/>
      <c r="T151" s="194" t="s">
        <v>85</v>
      </c>
      <c r="U151" s="44"/>
      <c r="V151" s="19" t="s">
        <v>279</v>
      </c>
      <c r="W151" s="25"/>
      <c r="X151" s="45"/>
    </row>
    <row r="152" spans="1:24" ht="12.75">
      <c r="A152" s="3" t="s">
        <v>171</v>
      </c>
      <c r="B152" s="98" t="s">
        <v>232</v>
      </c>
      <c r="C152" s="98" t="s">
        <v>233</v>
      </c>
      <c r="D152" s="32">
        <f t="shared" si="12"/>
        <v>1</v>
      </c>
      <c r="E152" s="81">
        <f t="shared" si="13"/>
        <v>12</v>
      </c>
      <c r="F152" s="11" t="s">
        <v>269</v>
      </c>
      <c r="G152" s="43"/>
      <c r="H152" s="19" t="s">
        <v>234</v>
      </c>
      <c r="I152" s="44"/>
      <c r="J152" s="11" t="s">
        <v>235</v>
      </c>
      <c r="K152" s="25"/>
      <c r="L152" s="19" t="s">
        <v>8</v>
      </c>
      <c r="M152" s="25"/>
      <c r="N152" s="19" t="s">
        <v>8</v>
      </c>
      <c r="O152" s="25"/>
      <c r="P152" s="11">
        <v>15</v>
      </c>
      <c r="Q152" s="25">
        <v>4</v>
      </c>
      <c r="R152" s="19" t="s">
        <v>85</v>
      </c>
      <c r="S152" s="25"/>
      <c r="T152" s="194">
        <v>11</v>
      </c>
      <c r="U152" s="44">
        <v>8</v>
      </c>
      <c r="V152" s="19" t="s">
        <v>279</v>
      </c>
      <c r="W152" s="25"/>
      <c r="X152" s="45"/>
    </row>
    <row r="153" spans="1:24" ht="12.75">
      <c r="A153" s="3" t="s">
        <v>170</v>
      </c>
      <c r="B153" s="98" t="s">
        <v>42</v>
      </c>
      <c r="C153" s="97" t="s">
        <v>121</v>
      </c>
      <c r="D153" s="32">
        <f t="shared" si="12"/>
        <v>1</v>
      </c>
      <c r="E153" s="81">
        <f t="shared" si="13"/>
        <v>11</v>
      </c>
      <c r="F153" s="11" t="s">
        <v>43</v>
      </c>
      <c r="G153" s="43"/>
      <c r="H153" s="19" t="s">
        <v>268</v>
      </c>
      <c r="I153" s="44"/>
      <c r="J153" s="11" t="s">
        <v>91</v>
      </c>
      <c r="K153" s="25"/>
      <c r="L153" s="19" t="s">
        <v>268</v>
      </c>
      <c r="M153" s="25"/>
      <c r="N153" s="19" t="s">
        <v>268</v>
      </c>
      <c r="O153" s="25"/>
      <c r="P153" s="11" t="s">
        <v>91</v>
      </c>
      <c r="Q153" s="25"/>
      <c r="R153" s="19" t="s">
        <v>268</v>
      </c>
      <c r="S153" s="25"/>
      <c r="T153" s="194">
        <v>8</v>
      </c>
      <c r="U153" s="44">
        <v>11</v>
      </c>
      <c r="V153" s="19" t="s">
        <v>279</v>
      </c>
      <c r="W153" s="25"/>
      <c r="X153" s="45"/>
    </row>
    <row r="154" spans="1:24" ht="12.75">
      <c r="A154" s="3" t="s">
        <v>172</v>
      </c>
      <c r="B154" s="98" t="s">
        <v>258</v>
      </c>
      <c r="C154" s="98" t="s">
        <v>321</v>
      </c>
      <c r="D154" s="32">
        <f t="shared" si="12"/>
        <v>1</v>
      </c>
      <c r="E154" s="81">
        <f t="shared" si="13"/>
        <v>10</v>
      </c>
      <c r="F154" s="11" t="s">
        <v>249</v>
      </c>
      <c r="G154" s="43"/>
      <c r="H154" s="19">
        <v>9</v>
      </c>
      <c r="I154" s="44">
        <v>10</v>
      </c>
      <c r="J154" s="11" t="s">
        <v>8</v>
      </c>
      <c r="K154" s="25"/>
      <c r="L154" s="19" t="s">
        <v>8</v>
      </c>
      <c r="M154" s="25"/>
      <c r="N154" s="19" t="s">
        <v>8</v>
      </c>
      <c r="O154" s="25"/>
      <c r="P154" s="11" t="s">
        <v>8</v>
      </c>
      <c r="Q154" s="25"/>
      <c r="R154" s="19" t="s">
        <v>91</v>
      </c>
      <c r="S154" s="25"/>
      <c r="T154" s="194" t="s">
        <v>46</v>
      </c>
      <c r="U154" s="44"/>
      <c r="V154" s="19" t="s">
        <v>75</v>
      </c>
      <c r="W154" s="25"/>
      <c r="X154" s="45"/>
    </row>
    <row r="155" spans="1:24" ht="12.75">
      <c r="A155" s="3" t="s">
        <v>173</v>
      </c>
      <c r="B155" s="98" t="s">
        <v>259</v>
      </c>
      <c r="C155" s="98" t="s">
        <v>128</v>
      </c>
      <c r="D155" s="32">
        <f t="shared" si="12"/>
        <v>1</v>
      </c>
      <c r="E155" s="81">
        <f t="shared" si="13"/>
        <v>9</v>
      </c>
      <c r="F155" s="11" t="s">
        <v>249</v>
      </c>
      <c r="G155" s="43"/>
      <c r="H155" s="19">
        <v>10</v>
      </c>
      <c r="I155" s="44">
        <v>9</v>
      </c>
      <c r="J155" s="11" t="s">
        <v>8</v>
      </c>
      <c r="K155" s="25"/>
      <c r="L155" s="19" t="s">
        <v>8</v>
      </c>
      <c r="M155" s="25"/>
      <c r="N155" s="19" t="s">
        <v>8</v>
      </c>
      <c r="O155" s="25"/>
      <c r="P155" s="11" t="s">
        <v>8</v>
      </c>
      <c r="Q155" s="25"/>
      <c r="R155" s="19" t="s">
        <v>85</v>
      </c>
      <c r="S155" s="25"/>
      <c r="T155" s="194" t="s">
        <v>268</v>
      </c>
      <c r="U155" s="44"/>
      <c r="V155" s="19" t="s">
        <v>74</v>
      </c>
      <c r="W155" s="25"/>
      <c r="X155" s="45"/>
    </row>
    <row r="156" spans="1:24" ht="12.75">
      <c r="A156" s="3" t="s">
        <v>173</v>
      </c>
      <c r="B156" s="98" t="s">
        <v>270</v>
      </c>
      <c r="C156" s="98" t="s">
        <v>135</v>
      </c>
      <c r="D156" s="32">
        <f t="shared" si="12"/>
        <v>1</v>
      </c>
      <c r="E156" s="81">
        <f t="shared" si="13"/>
        <v>9</v>
      </c>
      <c r="F156" s="11" t="s">
        <v>269</v>
      </c>
      <c r="G156" s="43"/>
      <c r="H156" s="19" t="s">
        <v>8</v>
      </c>
      <c r="I156" s="44"/>
      <c r="J156" s="11" t="s">
        <v>8</v>
      </c>
      <c r="K156" s="25"/>
      <c r="L156" s="19" t="s">
        <v>8</v>
      </c>
      <c r="M156" s="25"/>
      <c r="N156" s="19" t="s">
        <v>271</v>
      </c>
      <c r="O156" s="25"/>
      <c r="P156" s="11">
        <v>10</v>
      </c>
      <c r="Q156" s="25">
        <v>9</v>
      </c>
      <c r="R156" s="19" t="s">
        <v>292</v>
      </c>
      <c r="S156" s="25"/>
      <c r="T156" s="194" t="s">
        <v>47</v>
      </c>
      <c r="U156" s="44"/>
      <c r="V156" s="19" t="s">
        <v>74</v>
      </c>
      <c r="W156" s="25"/>
      <c r="X156" s="45"/>
    </row>
    <row r="157" spans="1:24" ht="12.75">
      <c r="A157" s="3" t="s">
        <v>175</v>
      </c>
      <c r="B157" s="165" t="s">
        <v>272</v>
      </c>
      <c r="C157" s="141" t="s">
        <v>227</v>
      </c>
      <c r="D157" s="137">
        <f t="shared" si="12"/>
        <v>1</v>
      </c>
      <c r="E157" s="81">
        <f t="shared" si="13"/>
        <v>8</v>
      </c>
      <c r="F157" s="11" t="s">
        <v>269</v>
      </c>
      <c r="G157" s="43"/>
      <c r="H157" s="19" t="s">
        <v>8</v>
      </c>
      <c r="I157" s="44"/>
      <c r="J157" s="11" t="s">
        <v>8</v>
      </c>
      <c r="K157" s="25"/>
      <c r="L157" s="19" t="s">
        <v>228</v>
      </c>
      <c r="M157" s="25"/>
      <c r="N157" s="19" t="s">
        <v>8</v>
      </c>
      <c r="O157" s="25"/>
      <c r="P157" s="11">
        <v>11</v>
      </c>
      <c r="Q157" s="25">
        <v>8</v>
      </c>
      <c r="R157" s="19" t="s">
        <v>292</v>
      </c>
      <c r="S157" s="25"/>
      <c r="T157" s="194" t="s">
        <v>268</v>
      </c>
      <c r="U157" s="44"/>
      <c r="V157" s="19" t="s">
        <v>279</v>
      </c>
      <c r="W157" s="25"/>
      <c r="X157" s="45"/>
    </row>
    <row r="158" spans="1:24" ht="12.75">
      <c r="A158" s="3" t="s">
        <v>176</v>
      </c>
      <c r="B158" s="165" t="s">
        <v>45</v>
      </c>
      <c r="C158" s="166" t="s">
        <v>230</v>
      </c>
      <c r="D158" s="32">
        <f t="shared" si="12"/>
        <v>1</v>
      </c>
      <c r="E158" s="81">
        <f t="shared" si="13"/>
        <v>6</v>
      </c>
      <c r="F158" s="11" t="s">
        <v>269</v>
      </c>
      <c r="G158" s="43"/>
      <c r="H158" s="19" t="s">
        <v>268</v>
      </c>
      <c r="I158" s="44"/>
      <c r="J158" s="11" t="s">
        <v>268</v>
      </c>
      <c r="K158" s="25"/>
      <c r="L158" s="19" t="s">
        <v>268</v>
      </c>
      <c r="M158" s="25"/>
      <c r="N158" s="19" t="s">
        <v>268</v>
      </c>
      <c r="O158" s="25"/>
      <c r="P158" s="11" t="s">
        <v>85</v>
      </c>
      <c r="Q158" s="25"/>
      <c r="R158" s="19" t="s">
        <v>16</v>
      </c>
      <c r="S158" s="25"/>
      <c r="T158" s="194">
        <v>13</v>
      </c>
      <c r="U158" s="44">
        <v>6</v>
      </c>
      <c r="V158" s="19" t="s">
        <v>74</v>
      </c>
      <c r="W158" s="25"/>
      <c r="X158" s="45"/>
    </row>
    <row r="159" spans="1:24" ht="12.75">
      <c r="A159" s="3" t="s">
        <v>177</v>
      </c>
      <c r="B159" s="98" t="s">
        <v>291</v>
      </c>
      <c r="C159" s="113" t="s">
        <v>1</v>
      </c>
      <c r="D159" s="32">
        <f t="shared" si="12"/>
        <v>1</v>
      </c>
      <c r="E159" s="81">
        <f t="shared" si="13"/>
        <v>0</v>
      </c>
      <c r="F159" s="11" t="s">
        <v>269</v>
      </c>
      <c r="G159" s="43"/>
      <c r="H159" s="19" t="s">
        <v>330</v>
      </c>
      <c r="I159" s="44"/>
      <c r="J159" s="11" t="s">
        <v>330</v>
      </c>
      <c r="K159" s="25"/>
      <c r="L159" s="19" t="s">
        <v>8</v>
      </c>
      <c r="M159" s="25"/>
      <c r="N159" s="19" t="s">
        <v>8</v>
      </c>
      <c r="O159" s="25"/>
      <c r="P159" s="11" t="s">
        <v>292</v>
      </c>
      <c r="Q159" s="25"/>
      <c r="R159" s="19" t="s">
        <v>292</v>
      </c>
      <c r="S159" s="25"/>
      <c r="T159" s="194" t="s">
        <v>85</v>
      </c>
      <c r="U159" s="44"/>
      <c r="V159" s="19" t="s">
        <v>279</v>
      </c>
      <c r="W159" s="25"/>
      <c r="X159" s="45"/>
    </row>
    <row r="160" spans="1:24" ht="12.75">
      <c r="A160" s="3"/>
      <c r="B160" s="98"/>
      <c r="C160" s="105"/>
      <c r="D160" s="163"/>
      <c r="E160" s="121"/>
      <c r="F160" s="19"/>
      <c r="G160" s="43"/>
      <c r="H160" s="19"/>
      <c r="I160" s="44"/>
      <c r="J160" s="19"/>
      <c r="K160" s="25"/>
      <c r="L160" s="19"/>
      <c r="M160" s="25"/>
      <c r="N160" s="19"/>
      <c r="O160" s="25"/>
      <c r="P160" s="19"/>
      <c r="Q160" s="25"/>
      <c r="R160" s="19"/>
      <c r="S160" s="25"/>
      <c r="T160" s="194"/>
      <c r="U160" s="44"/>
      <c r="V160" s="19"/>
      <c r="W160" s="25"/>
      <c r="X160" s="77"/>
    </row>
    <row r="161" spans="1:24" ht="12.75">
      <c r="A161" s="3"/>
      <c r="B161" s="100" t="s">
        <v>197</v>
      </c>
      <c r="C161" s="100"/>
      <c r="D161" s="38">
        <f t="shared" si="12"/>
        <v>0</v>
      </c>
      <c r="E161" s="86">
        <f>SUM(G161+I161+K161+M161+O161+Q161+S161+W161)</f>
        <v>0</v>
      </c>
      <c r="F161" s="40"/>
      <c r="G161" s="41"/>
      <c r="H161" s="40"/>
      <c r="I161" s="41"/>
      <c r="J161" s="13"/>
      <c r="K161" s="14"/>
      <c r="L161" s="13"/>
      <c r="M161" s="14"/>
      <c r="N161" s="13"/>
      <c r="O161" s="14"/>
      <c r="P161" s="13"/>
      <c r="Q161" s="14"/>
      <c r="R161" s="13"/>
      <c r="S161" s="14"/>
      <c r="T161" s="199"/>
      <c r="U161" s="128"/>
      <c r="V161" s="13"/>
      <c r="W161" s="14"/>
      <c r="X161" s="46">
        <f>Z161+AA161</f>
        <v>0</v>
      </c>
    </row>
    <row r="162" spans="1:24" ht="12.75">
      <c r="A162" s="26"/>
      <c r="B162" s="106"/>
      <c r="C162" s="107" t="s">
        <v>166</v>
      </c>
      <c r="D162" s="34"/>
      <c r="E162" s="80">
        <f>SUM(E9:E161)</f>
        <v>4543</v>
      </c>
      <c r="F162" s="20"/>
      <c r="G162" s="20">
        <f>SUM(G9:G161)</f>
        <v>491</v>
      </c>
      <c r="H162" s="20"/>
      <c r="I162" s="20">
        <f>SUM(I9:I161)</f>
        <v>515</v>
      </c>
      <c r="J162" s="20"/>
      <c r="K162" s="20">
        <f>SUM(K9:K161)</f>
        <v>654</v>
      </c>
      <c r="L162" s="20"/>
      <c r="M162" s="20">
        <f>SUM(M9:M161)</f>
        <v>631</v>
      </c>
      <c r="N162" s="20"/>
      <c r="O162" s="20">
        <f>SUM(O9:O161)</f>
        <v>489</v>
      </c>
      <c r="P162" s="20"/>
      <c r="Q162" s="20">
        <f>SUM(Q9:Q161)</f>
        <v>83</v>
      </c>
      <c r="R162" s="20"/>
      <c r="S162" s="20">
        <f>SUM(S9:S161)</f>
        <v>408</v>
      </c>
      <c r="T162" s="20"/>
      <c r="U162" s="187">
        <f>SUM(U9:U161)</f>
        <v>770</v>
      </c>
      <c r="V162" s="20"/>
      <c r="W162" s="20">
        <f>SUM(W9:W161)</f>
        <v>502</v>
      </c>
      <c r="X162" s="47"/>
    </row>
    <row r="163" spans="1:24" ht="12.75">
      <c r="A163" s="27"/>
      <c r="B163" s="108" t="s">
        <v>127</v>
      </c>
      <c r="C163" s="97"/>
      <c r="D163" s="35"/>
      <c r="E163" s="16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188"/>
      <c r="V163" s="21"/>
      <c r="W163" s="87"/>
      <c r="X163" s="45"/>
    </row>
    <row r="164" spans="1:26" ht="12.75">
      <c r="A164" s="28"/>
      <c r="B164" s="109" t="s">
        <v>57</v>
      </c>
      <c r="C164" s="98" t="s">
        <v>345</v>
      </c>
      <c r="D164" s="36"/>
      <c r="E164" s="16">
        <f aca="true" t="shared" si="14" ref="E164:E175">SUM(G164+I164+K164+M164+O164+Q164+S164+W164+U164+X164)</f>
        <v>1412</v>
      </c>
      <c r="F164" s="21"/>
      <c r="G164" s="21">
        <f aca="true" t="shared" si="15" ref="G164:G181">SUMIF($C$9:$W$161,C164,$G$9:$G$161)</f>
        <v>152</v>
      </c>
      <c r="H164" s="21"/>
      <c r="I164" s="21">
        <f aca="true" t="shared" si="16" ref="I164:I181">SUMIF($C$9:$W$161,C164,$I$9:$I$161)</f>
        <v>93</v>
      </c>
      <c r="J164" s="21"/>
      <c r="K164" s="21">
        <f aca="true" t="shared" si="17" ref="K164:K181">SUMIF($C$9:$W$161,C164,$K$9:$K$161)</f>
        <v>198</v>
      </c>
      <c r="L164" s="21"/>
      <c r="M164" s="21">
        <f aca="true" t="shared" si="18" ref="M164:M181">SUMIF($C$9:$W$161,C164,$M$9:$M$161)</f>
        <v>223</v>
      </c>
      <c r="N164" s="21"/>
      <c r="O164" s="21">
        <f aca="true" t="shared" si="19" ref="O164:O180">SUMIF($C$9:$W$161,C164,$O$9:$O$161)</f>
        <v>136</v>
      </c>
      <c r="P164" s="21"/>
      <c r="Q164" s="21">
        <f aca="true" t="shared" si="20" ref="Q164:Q180">SUMIF($C$9:$W$161,C164,$Q$9:$Q$161)</f>
        <v>8</v>
      </c>
      <c r="R164" s="21"/>
      <c r="S164" s="21">
        <f aca="true" t="shared" si="21" ref="S164:S180">SUMIF($C$9:$C$161,C164,$S$9:$S$161)</f>
        <v>143</v>
      </c>
      <c r="T164" s="21"/>
      <c r="U164" s="188">
        <f aca="true" t="shared" si="22" ref="U164:U181">SUMIF($C$9:$C$161,C164,$U$9:$U$161)</f>
        <v>240</v>
      </c>
      <c r="V164" s="21"/>
      <c r="W164" s="87">
        <f aca="true" t="shared" si="23" ref="W164:W181">SUMIF($C$9:$C$161,C164,$W$9:$W$161)</f>
        <v>196</v>
      </c>
      <c r="X164" s="81">
        <f aca="true" t="shared" si="24" ref="X164:X178">SUMIF($C$9:$C$161,C164,$X$9:$X$161)</f>
        <v>23</v>
      </c>
      <c r="Z164" s="78">
        <f>E164/$E$182</f>
        <v>0.3052972972972973</v>
      </c>
    </row>
    <row r="165" spans="1:26" ht="12.75">
      <c r="A165" s="28"/>
      <c r="B165" s="109" t="s">
        <v>58</v>
      </c>
      <c r="C165" s="97" t="s">
        <v>119</v>
      </c>
      <c r="D165" s="34"/>
      <c r="E165" s="16">
        <f t="shared" si="14"/>
        <v>1350</v>
      </c>
      <c r="F165" s="21"/>
      <c r="G165" s="21">
        <f t="shared" si="15"/>
        <v>137</v>
      </c>
      <c r="H165" s="21"/>
      <c r="I165" s="21">
        <f t="shared" si="16"/>
        <v>179</v>
      </c>
      <c r="J165" s="21"/>
      <c r="K165" s="21">
        <f t="shared" si="17"/>
        <v>180</v>
      </c>
      <c r="L165" s="21"/>
      <c r="M165" s="21">
        <f t="shared" si="18"/>
        <v>157</v>
      </c>
      <c r="N165" s="21"/>
      <c r="O165" s="21">
        <f t="shared" si="19"/>
        <v>121</v>
      </c>
      <c r="P165" s="21"/>
      <c r="Q165" s="21">
        <f t="shared" si="20"/>
        <v>48</v>
      </c>
      <c r="R165" s="21"/>
      <c r="S165" s="21">
        <f t="shared" si="21"/>
        <v>132</v>
      </c>
      <c r="T165" s="21"/>
      <c r="U165" s="188">
        <f t="shared" si="22"/>
        <v>213</v>
      </c>
      <c r="V165" s="21"/>
      <c r="W165" s="87">
        <f t="shared" si="23"/>
        <v>141</v>
      </c>
      <c r="X165" s="81">
        <f t="shared" si="24"/>
        <v>42</v>
      </c>
      <c r="Z165" s="78">
        <f aca="true" t="shared" si="25" ref="Z165:Z179">E165/$E$182</f>
        <v>0.2918918918918919</v>
      </c>
    </row>
    <row r="166" spans="1:26" ht="12.75">
      <c r="A166" s="28"/>
      <c r="B166" s="109" t="s">
        <v>59</v>
      </c>
      <c r="C166" s="97" t="s">
        <v>181</v>
      </c>
      <c r="D166" s="36"/>
      <c r="E166" s="16">
        <f t="shared" si="14"/>
        <v>1000</v>
      </c>
      <c r="F166" s="21"/>
      <c r="G166" s="21">
        <f t="shared" si="15"/>
        <v>165</v>
      </c>
      <c r="H166" s="21"/>
      <c r="I166" s="21">
        <f t="shared" si="16"/>
        <v>120</v>
      </c>
      <c r="J166" s="21"/>
      <c r="K166" s="21">
        <f t="shared" si="17"/>
        <v>125</v>
      </c>
      <c r="L166" s="21"/>
      <c r="M166" s="21">
        <f t="shared" si="18"/>
        <v>102</v>
      </c>
      <c r="N166" s="21"/>
      <c r="O166" s="21">
        <f t="shared" si="19"/>
        <v>138</v>
      </c>
      <c r="P166" s="21"/>
      <c r="Q166" s="21">
        <f t="shared" si="20"/>
        <v>9</v>
      </c>
      <c r="R166" s="21"/>
      <c r="S166" s="21">
        <f t="shared" si="21"/>
        <v>69</v>
      </c>
      <c r="T166" s="21"/>
      <c r="U166" s="188">
        <f t="shared" si="22"/>
        <v>145</v>
      </c>
      <c r="V166" s="21"/>
      <c r="W166" s="87">
        <f t="shared" si="23"/>
        <v>110</v>
      </c>
      <c r="X166" s="81">
        <f t="shared" si="24"/>
        <v>17</v>
      </c>
      <c r="Z166" s="78">
        <f t="shared" si="25"/>
        <v>0.21621621621621623</v>
      </c>
    </row>
    <row r="167" spans="1:26" ht="12.75">
      <c r="A167" s="28"/>
      <c r="B167" s="109" t="s">
        <v>60</v>
      </c>
      <c r="C167" s="97" t="s">
        <v>78</v>
      </c>
      <c r="D167" s="36"/>
      <c r="E167" s="16">
        <f t="shared" si="14"/>
        <v>328</v>
      </c>
      <c r="F167" s="21"/>
      <c r="G167" s="21">
        <f t="shared" si="15"/>
        <v>0</v>
      </c>
      <c r="H167" s="21"/>
      <c r="I167" s="21">
        <f t="shared" si="16"/>
        <v>29</v>
      </c>
      <c r="J167" s="21"/>
      <c r="K167" s="21">
        <f t="shared" si="17"/>
        <v>37</v>
      </c>
      <c r="L167" s="21"/>
      <c r="M167" s="21">
        <f t="shared" si="18"/>
        <v>69</v>
      </c>
      <c r="N167" s="21"/>
      <c r="O167" s="21">
        <f t="shared" si="19"/>
        <v>49</v>
      </c>
      <c r="P167" s="21"/>
      <c r="Q167" s="21">
        <f t="shared" si="20"/>
        <v>0</v>
      </c>
      <c r="R167" s="21"/>
      <c r="S167" s="21">
        <f t="shared" si="21"/>
        <v>46</v>
      </c>
      <c r="T167" s="21"/>
      <c r="U167" s="188">
        <f t="shared" si="22"/>
        <v>55</v>
      </c>
      <c r="V167" s="21"/>
      <c r="W167" s="87">
        <f t="shared" si="23"/>
        <v>43</v>
      </c>
      <c r="X167" s="81">
        <f t="shared" si="24"/>
        <v>0</v>
      </c>
      <c r="Z167" s="78">
        <f t="shared" si="25"/>
        <v>0.07091891891891892</v>
      </c>
    </row>
    <row r="168" spans="1:26" ht="12.75">
      <c r="A168" s="28"/>
      <c r="B168" s="109" t="s">
        <v>61</v>
      </c>
      <c r="C168" s="98" t="s">
        <v>196</v>
      </c>
      <c r="D168" s="36"/>
      <c r="E168" s="16">
        <f t="shared" si="14"/>
        <v>104</v>
      </c>
      <c r="F168" s="21"/>
      <c r="G168" s="21">
        <f t="shared" si="15"/>
        <v>28</v>
      </c>
      <c r="H168" s="21"/>
      <c r="I168" s="21">
        <f t="shared" si="16"/>
        <v>0</v>
      </c>
      <c r="J168" s="21"/>
      <c r="K168" s="21">
        <f t="shared" si="17"/>
        <v>30</v>
      </c>
      <c r="L168" s="21"/>
      <c r="M168" s="21">
        <f t="shared" si="18"/>
        <v>30</v>
      </c>
      <c r="N168" s="21"/>
      <c r="O168" s="21">
        <f t="shared" si="19"/>
        <v>16</v>
      </c>
      <c r="P168" s="21"/>
      <c r="Q168" s="21">
        <f t="shared" si="20"/>
        <v>0</v>
      </c>
      <c r="R168" s="21"/>
      <c r="S168" s="21">
        <f t="shared" si="21"/>
        <v>0</v>
      </c>
      <c r="T168" s="21"/>
      <c r="U168" s="188">
        <f t="shared" si="22"/>
        <v>0</v>
      </c>
      <c r="V168" s="21"/>
      <c r="W168" s="87">
        <f t="shared" si="23"/>
        <v>0</v>
      </c>
      <c r="X168" s="81">
        <f t="shared" si="24"/>
        <v>0</v>
      </c>
      <c r="Z168" s="78">
        <f t="shared" si="25"/>
        <v>0.022486486486486486</v>
      </c>
    </row>
    <row r="169" spans="1:26" ht="12.75">
      <c r="A169" s="28"/>
      <c r="B169" s="109" t="s">
        <v>62</v>
      </c>
      <c r="C169" s="97" t="s">
        <v>135</v>
      </c>
      <c r="D169" s="36"/>
      <c r="E169" s="16">
        <f t="shared" si="14"/>
        <v>96</v>
      </c>
      <c r="F169" s="21"/>
      <c r="G169" s="21">
        <f t="shared" si="15"/>
        <v>0</v>
      </c>
      <c r="H169" s="21"/>
      <c r="I169" s="21">
        <f t="shared" si="16"/>
        <v>0</v>
      </c>
      <c r="J169" s="21"/>
      <c r="K169" s="21">
        <f t="shared" si="17"/>
        <v>0</v>
      </c>
      <c r="L169" s="21"/>
      <c r="M169" s="21">
        <f t="shared" si="18"/>
        <v>0</v>
      </c>
      <c r="N169" s="21"/>
      <c r="O169" s="21">
        <f t="shared" si="19"/>
        <v>0</v>
      </c>
      <c r="P169" s="21"/>
      <c r="Q169" s="21">
        <f t="shared" si="20"/>
        <v>18</v>
      </c>
      <c r="R169" s="21"/>
      <c r="S169" s="21">
        <f t="shared" si="21"/>
        <v>0</v>
      </c>
      <c r="T169" s="21"/>
      <c r="U169" s="188">
        <f t="shared" si="22"/>
        <v>78</v>
      </c>
      <c r="V169" s="21"/>
      <c r="W169" s="87">
        <f t="shared" si="23"/>
        <v>0</v>
      </c>
      <c r="X169" s="81">
        <f t="shared" si="24"/>
        <v>0</v>
      </c>
      <c r="Z169" s="78">
        <f t="shared" si="25"/>
        <v>0.020756756756756756</v>
      </c>
    </row>
    <row r="170" spans="1:26" ht="12.75">
      <c r="A170" s="28"/>
      <c r="B170" s="109" t="s">
        <v>63</v>
      </c>
      <c r="C170" s="97" t="s">
        <v>183</v>
      </c>
      <c r="D170" s="34"/>
      <c r="E170" s="16">
        <f t="shared" si="14"/>
        <v>76</v>
      </c>
      <c r="F170" s="21"/>
      <c r="G170" s="21">
        <f t="shared" si="15"/>
        <v>0</v>
      </c>
      <c r="H170" s="21"/>
      <c r="I170" s="21">
        <f t="shared" si="16"/>
        <v>12</v>
      </c>
      <c r="J170" s="21"/>
      <c r="K170" s="21">
        <f t="shared" si="17"/>
        <v>12</v>
      </c>
      <c r="L170" s="21"/>
      <c r="M170" s="21">
        <f t="shared" si="18"/>
        <v>5</v>
      </c>
      <c r="N170" s="21"/>
      <c r="O170" s="21">
        <f t="shared" si="19"/>
        <v>12</v>
      </c>
      <c r="P170" s="21"/>
      <c r="Q170" s="21">
        <f t="shared" si="20"/>
        <v>0</v>
      </c>
      <c r="R170" s="21"/>
      <c r="S170" s="21">
        <f t="shared" si="21"/>
        <v>7</v>
      </c>
      <c r="T170" s="21"/>
      <c r="U170" s="188">
        <f t="shared" si="22"/>
        <v>16</v>
      </c>
      <c r="V170" s="21"/>
      <c r="W170" s="87">
        <f t="shared" si="23"/>
        <v>12</v>
      </c>
      <c r="X170" s="81">
        <f t="shared" si="24"/>
        <v>0</v>
      </c>
      <c r="Z170" s="78">
        <f t="shared" si="25"/>
        <v>0.016432432432432434</v>
      </c>
    </row>
    <row r="171" spans="1:26" ht="12.75">
      <c r="A171" s="28"/>
      <c r="B171" s="109" t="s">
        <v>64</v>
      </c>
      <c r="C171" s="97" t="s">
        <v>51</v>
      </c>
      <c r="D171" s="36"/>
      <c r="E171" s="16">
        <f t="shared" si="14"/>
        <v>46</v>
      </c>
      <c r="F171" s="21"/>
      <c r="G171" s="21">
        <f t="shared" si="15"/>
        <v>0</v>
      </c>
      <c r="H171" s="21"/>
      <c r="I171" s="21">
        <f t="shared" si="16"/>
        <v>46</v>
      </c>
      <c r="J171" s="21"/>
      <c r="K171" s="21">
        <f t="shared" si="17"/>
        <v>0</v>
      </c>
      <c r="L171" s="21"/>
      <c r="M171" s="21">
        <f t="shared" si="18"/>
        <v>0</v>
      </c>
      <c r="N171" s="21"/>
      <c r="O171" s="21">
        <f t="shared" si="19"/>
        <v>0</v>
      </c>
      <c r="P171" s="21"/>
      <c r="Q171" s="21">
        <f t="shared" si="20"/>
        <v>0</v>
      </c>
      <c r="R171" s="21"/>
      <c r="S171" s="21">
        <f t="shared" si="21"/>
        <v>0</v>
      </c>
      <c r="T171" s="21"/>
      <c r="U171" s="188">
        <f t="shared" si="22"/>
        <v>0</v>
      </c>
      <c r="V171" s="21"/>
      <c r="W171" s="87">
        <f t="shared" si="23"/>
        <v>0</v>
      </c>
      <c r="X171" s="81">
        <f t="shared" si="24"/>
        <v>0</v>
      </c>
      <c r="Z171" s="78">
        <f t="shared" si="25"/>
        <v>0.009945945945945946</v>
      </c>
    </row>
    <row r="172" spans="1:26" ht="12.75">
      <c r="A172" s="28"/>
      <c r="B172" s="109" t="s">
        <v>65</v>
      </c>
      <c r="C172" s="97" t="s">
        <v>49</v>
      </c>
      <c r="D172" s="36"/>
      <c r="E172" s="16">
        <f t="shared" si="14"/>
        <v>46</v>
      </c>
      <c r="F172" s="21"/>
      <c r="G172" s="21">
        <f t="shared" si="15"/>
        <v>0</v>
      </c>
      <c r="H172" s="21"/>
      <c r="I172" s="21">
        <f t="shared" si="16"/>
        <v>0</v>
      </c>
      <c r="J172" s="21"/>
      <c r="K172" s="21">
        <f t="shared" si="17"/>
        <v>46</v>
      </c>
      <c r="L172" s="21"/>
      <c r="M172" s="21">
        <f t="shared" si="18"/>
        <v>0</v>
      </c>
      <c r="N172" s="21"/>
      <c r="O172" s="21">
        <f t="shared" si="19"/>
        <v>0</v>
      </c>
      <c r="P172" s="21"/>
      <c r="Q172" s="21">
        <f t="shared" si="20"/>
        <v>0</v>
      </c>
      <c r="R172" s="21"/>
      <c r="S172" s="21">
        <f t="shared" si="21"/>
        <v>0</v>
      </c>
      <c r="T172" s="21"/>
      <c r="U172" s="188">
        <f t="shared" si="22"/>
        <v>0</v>
      </c>
      <c r="V172" s="21"/>
      <c r="W172" s="87">
        <f t="shared" si="23"/>
        <v>0</v>
      </c>
      <c r="X172" s="81">
        <f t="shared" si="24"/>
        <v>0</v>
      </c>
      <c r="Z172" s="78">
        <f t="shared" si="25"/>
        <v>0.009945945945945946</v>
      </c>
    </row>
    <row r="173" spans="1:26" ht="12.75">
      <c r="A173" s="39"/>
      <c r="B173" s="109" t="s">
        <v>167</v>
      </c>
      <c r="C173" s="98" t="s">
        <v>198</v>
      </c>
      <c r="D173" s="36"/>
      <c r="E173" s="16">
        <f t="shared" si="14"/>
        <v>45</v>
      </c>
      <c r="F173" s="21"/>
      <c r="G173" s="21">
        <f t="shared" si="15"/>
        <v>0</v>
      </c>
      <c r="H173" s="21"/>
      <c r="I173" s="21">
        <f t="shared" si="16"/>
        <v>0</v>
      </c>
      <c r="J173" s="21"/>
      <c r="K173" s="21">
        <f t="shared" si="17"/>
        <v>0</v>
      </c>
      <c r="L173" s="21"/>
      <c r="M173" s="21">
        <f t="shared" si="18"/>
        <v>34</v>
      </c>
      <c r="N173" s="21"/>
      <c r="O173" s="21">
        <f t="shared" si="19"/>
        <v>0</v>
      </c>
      <c r="P173" s="21"/>
      <c r="Q173" s="21">
        <f t="shared" si="20"/>
        <v>0</v>
      </c>
      <c r="R173" s="21"/>
      <c r="S173" s="21">
        <f t="shared" si="21"/>
        <v>11</v>
      </c>
      <c r="T173" s="21"/>
      <c r="U173" s="188">
        <f t="shared" si="22"/>
        <v>0</v>
      </c>
      <c r="V173" s="21"/>
      <c r="W173" s="87">
        <f t="shared" si="23"/>
        <v>0</v>
      </c>
      <c r="X173" s="81">
        <f t="shared" si="24"/>
        <v>0</v>
      </c>
      <c r="Z173" s="78">
        <f t="shared" si="25"/>
        <v>0.00972972972972973</v>
      </c>
    </row>
    <row r="174" spans="1:26" ht="12.75">
      <c r="A174" s="39"/>
      <c r="B174" s="109" t="s">
        <v>171</v>
      </c>
      <c r="C174" s="98" t="s">
        <v>238</v>
      </c>
      <c r="D174" s="36"/>
      <c r="E174" s="16">
        <f t="shared" si="14"/>
        <v>41</v>
      </c>
      <c r="F174" s="21"/>
      <c r="G174" s="21">
        <f t="shared" si="15"/>
        <v>9</v>
      </c>
      <c r="H174" s="21"/>
      <c r="I174" s="21">
        <f t="shared" si="16"/>
        <v>10</v>
      </c>
      <c r="J174" s="21"/>
      <c r="K174" s="21">
        <f t="shared" si="17"/>
        <v>6</v>
      </c>
      <c r="L174" s="21"/>
      <c r="M174" s="21">
        <f t="shared" si="18"/>
        <v>0</v>
      </c>
      <c r="N174" s="21"/>
      <c r="O174" s="21">
        <f t="shared" si="19"/>
        <v>16</v>
      </c>
      <c r="P174" s="21"/>
      <c r="Q174" s="21">
        <f t="shared" si="20"/>
        <v>0</v>
      </c>
      <c r="R174" s="21"/>
      <c r="S174" s="21">
        <f t="shared" si="21"/>
        <v>0</v>
      </c>
      <c r="T174" s="21"/>
      <c r="U174" s="188">
        <f t="shared" si="22"/>
        <v>0</v>
      </c>
      <c r="V174" s="21"/>
      <c r="W174" s="87">
        <f t="shared" si="23"/>
        <v>0</v>
      </c>
      <c r="X174" s="81">
        <f t="shared" si="24"/>
        <v>0</v>
      </c>
      <c r="Z174" s="78">
        <f t="shared" si="25"/>
        <v>0.008864864864864866</v>
      </c>
    </row>
    <row r="175" spans="1:26" ht="12.75">
      <c r="A175" s="39"/>
      <c r="B175" s="109" t="s">
        <v>170</v>
      </c>
      <c r="C175" s="98" t="s">
        <v>50</v>
      </c>
      <c r="D175" s="36"/>
      <c r="E175" s="16">
        <f t="shared" si="14"/>
        <v>27</v>
      </c>
      <c r="F175" s="21"/>
      <c r="G175" s="21">
        <f t="shared" si="15"/>
        <v>0</v>
      </c>
      <c r="H175" s="21"/>
      <c r="I175" s="21">
        <f t="shared" si="16"/>
        <v>7</v>
      </c>
      <c r="J175" s="21"/>
      <c r="K175" s="21">
        <f t="shared" si="17"/>
        <v>20</v>
      </c>
      <c r="L175" s="21"/>
      <c r="M175" s="21">
        <f t="shared" si="18"/>
        <v>0</v>
      </c>
      <c r="N175" s="21"/>
      <c r="O175" s="21">
        <f t="shared" si="19"/>
        <v>0</v>
      </c>
      <c r="P175" s="21"/>
      <c r="Q175" s="21">
        <f t="shared" si="20"/>
        <v>0</v>
      </c>
      <c r="R175" s="21"/>
      <c r="S175" s="21">
        <f t="shared" si="21"/>
        <v>0</v>
      </c>
      <c r="T175" s="21"/>
      <c r="U175" s="188">
        <f t="shared" si="22"/>
        <v>0</v>
      </c>
      <c r="V175" s="21"/>
      <c r="W175" s="87">
        <f t="shared" si="23"/>
        <v>0</v>
      </c>
      <c r="X175" s="81">
        <f t="shared" si="24"/>
        <v>0</v>
      </c>
      <c r="Z175" s="78">
        <f t="shared" si="25"/>
        <v>0.0058378378378378375</v>
      </c>
    </row>
    <row r="176" spans="1:26" ht="12.75">
      <c r="A176" s="39"/>
      <c r="B176" s="109" t="s">
        <v>129</v>
      </c>
      <c r="C176" s="98" t="s">
        <v>121</v>
      </c>
      <c r="D176" s="36"/>
      <c r="E176" s="16">
        <v>23</v>
      </c>
      <c r="F176" s="21"/>
      <c r="G176" s="21">
        <f t="shared" si="15"/>
        <v>0</v>
      </c>
      <c r="H176" s="21"/>
      <c r="I176" s="21">
        <f t="shared" si="16"/>
        <v>0</v>
      </c>
      <c r="J176" s="21"/>
      <c r="K176" s="21">
        <f t="shared" si="17"/>
        <v>0</v>
      </c>
      <c r="L176" s="21"/>
      <c r="M176" s="21">
        <f t="shared" si="18"/>
        <v>0</v>
      </c>
      <c r="N176" s="21"/>
      <c r="O176" s="21">
        <f t="shared" si="19"/>
        <v>0</v>
      </c>
      <c r="P176" s="21"/>
      <c r="Q176" s="21">
        <f t="shared" si="20"/>
        <v>0</v>
      </c>
      <c r="R176" s="21"/>
      <c r="S176" s="21">
        <f t="shared" si="21"/>
        <v>0</v>
      </c>
      <c r="T176" s="21"/>
      <c r="U176" s="188">
        <f t="shared" si="22"/>
        <v>23</v>
      </c>
      <c r="V176" s="21"/>
      <c r="W176" s="87">
        <f t="shared" si="23"/>
        <v>0</v>
      </c>
      <c r="X176" s="81">
        <f t="shared" si="24"/>
        <v>0</v>
      </c>
      <c r="Z176" s="78">
        <f t="shared" si="25"/>
        <v>0.004972972972972973</v>
      </c>
    </row>
    <row r="177" spans="1:26" ht="12.75">
      <c r="A177" s="39"/>
      <c r="B177" s="109" t="s">
        <v>173</v>
      </c>
      <c r="C177" s="98" t="s">
        <v>120</v>
      </c>
      <c r="D177" s="36"/>
      <c r="E177" s="16">
        <v>12</v>
      </c>
      <c r="F177" s="21"/>
      <c r="G177" s="21">
        <f t="shared" si="15"/>
        <v>0</v>
      </c>
      <c r="H177" s="21"/>
      <c r="I177" s="21">
        <f t="shared" si="16"/>
        <v>0</v>
      </c>
      <c r="J177" s="21"/>
      <c r="K177" s="21">
        <f t="shared" si="17"/>
        <v>0</v>
      </c>
      <c r="L177" s="21"/>
      <c r="M177" s="21">
        <f t="shared" si="18"/>
        <v>11</v>
      </c>
      <c r="N177" s="21"/>
      <c r="O177" s="21">
        <f t="shared" si="19"/>
        <v>1</v>
      </c>
      <c r="P177" s="21"/>
      <c r="Q177" s="21">
        <f t="shared" si="20"/>
        <v>0</v>
      </c>
      <c r="R177" s="21"/>
      <c r="S177" s="21">
        <f t="shared" si="21"/>
        <v>0</v>
      </c>
      <c r="T177" s="21"/>
      <c r="U177" s="188">
        <f t="shared" si="22"/>
        <v>0</v>
      </c>
      <c r="V177" s="21"/>
      <c r="W177" s="87">
        <f t="shared" si="23"/>
        <v>0</v>
      </c>
      <c r="X177" s="81">
        <f t="shared" si="24"/>
        <v>0</v>
      </c>
      <c r="Z177" s="78">
        <f t="shared" si="25"/>
        <v>0.0025945945945945945</v>
      </c>
    </row>
    <row r="178" spans="1:26" ht="12.75">
      <c r="A178" s="39"/>
      <c r="B178" s="109" t="s">
        <v>174</v>
      </c>
      <c r="C178" s="97" t="s">
        <v>321</v>
      </c>
      <c r="D178" s="36"/>
      <c r="E178" s="16">
        <f>SUM(G178+I178+K178+M178+O178+Q178+S178+W178+U178+X178)</f>
        <v>10</v>
      </c>
      <c r="F178" s="21"/>
      <c r="G178" s="21">
        <f t="shared" si="15"/>
        <v>0</v>
      </c>
      <c r="H178" s="21"/>
      <c r="I178" s="21">
        <f t="shared" si="16"/>
        <v>10</v>
      </c>
      <c r="J178" s="21"/>
      <c r="K178" s="21">
        <f t="shared" si="17"/>
        <v>0</v>
      </c>
      <c r="L178" s="21"/>
      <c r="M178" s="21">
        <f t="shared" si="18"/>
        <v>0</v>
      </c>
      <c r="N178" s="21"/>
      <c r="O178" s="21">
        <f t="shared" si="19"/>
        <v>0</v>
      </c>
      <c r="P178" s="21"/>
      <c r="Q178" s="21">
        <f t="shared" si="20"/>
        <v>0</v>
      </c>
      <c r="R178" s="21"/>
      <c r="S178" s="21">
        <f t="shared" si="21"/>
        <v>0</v>
      </c>
      <c r="T178" s="21"/>
      <c r="U178" s="188">
        <f t="shared" si="22"/>
        <v>0</v>
      </c>
      <c r="V178" s="21"/>
      <c r="W178" s="87">
        <f t="shared" si="23"/>
        <v>0</v>
      </c>
      <c r="X178" s="81">
        <f t="shared" si="24"/>
        <v>0</v>
      </c>
      <c r="Z178" s="78">
        <f t="shared" si="25"/>
        <v>0.002162162162162162</v>
      </c>
    </row>
    <row r="179" spans="1:26" ht="12.75">
      <c r="A179" s="39"/>
      <c r="B179" s="109" t="s">
        <v>175</v>
      </c>
      <c r="C179" s="98" t="s">
        <v>79</v>
      </c>
      <c r="D179" s="35"/>
      <c r="E179" s="16">
        <f>SUM(G179+I179+K179+M179+O179+Q179+S179+W179+U179+X179)</f>
        <v>9</v>
      </c>
      <c r="F179" s="122"/>
      <c r="G179" s="21">
        <f t="shared" si="15"/>
        <v>0</v>
      </c>
      <c r="H179" s="122"/>
      <c r="I179" s="21">
        <f t="shared" si="16"/>
        <v>9</v>
      </c>
      <c r="J179" s="122"/>
      <c r="K179" s="21">
        <f t="shared" si="17"/>
        <v>0</v>
      </c>
      <c r="L179" s="122"/>
      <c r="M179" s="21">
        <f t="shared" si="18"/>
        <v>0</v>
      </c>
      <c r="N179" s="122"/>
      <c r="O179" s="21">
        <f t="shared" si="19"/>
        <v>0</v>
      </c>
      <c r="P179" s="122"/>
      <c r="Q179" s="21">
        <f t="shared" si="20"/>
        <v>0</v>
      </c>
      <c r="R179" s="122"/>
      <c r="S179" s="21">
        <f t="shared" si="21"/>
        <v>0</v>
      </c>
      <c r="T179" s="122"/>
      <c r="U179" s="188">
        <f t="shared" si="22"/>
        <v>0</v>
      </c>
      <c r="V179" s="122"/>
      <c r="W179" s="87">
        <f t="shared" si="23"/>
        <v>0</v>
      </c>
      <c r="X179" s="121"/>
      <c r="Z179" s="78">
        <f t="shared" si="25"/>
        <v>0.0019459459459459458</v>
      </c>
    </row>
    <row r="180" spans="1:26" ht="12.75">
      <c r="A180" s="39"/>
      <c r="B180" s="109" t="s">
        <v>176</v>
      </c>
      <c r="C180" s="98" t="s">
        <v>80</v>
      </c>
      <c r="D180" s="35"/>
      <c r="E180" s="16">
        <f>SUM(G180+I180+K180+M180+O180+Q180+S180+W180+U180+X180)</f>
        <v>0</v>
      </c>
      <c r="F180" s="122"/>
      <c r="G180" s="21">
        <f t="shared" si="15"/>
        <v>0</v>
      </c>
      <c r="H180" s="122"/>
      <c r="I180" s="21">
        <f t="shared" si="16"/>
        <v>0</v>
      </c>
      <c r="J180" s="122"/>
      <c r="K180" s="122">
        <f t="shared" si="17"/>
        <v>0</v>
      </c>
      <c r="L180" s="122"/>
      <c r="M180" s="21">
        <f t="shared" si="18"/>
        <v>0</v>
      </c>
      <c r="N180" s="122"/>
      <c r="O180" s="21">
        <f t="shared" si="19"/>
        <v>0</v>
      </c>
      <c r="P180" s="122"/>
      <c r="Q180" s="122">
        <f t="shared" si="20"/>
        <v>0</v>
      </c>
      <c r="R180" s="122"/>
      <c r="S180" s="21">
        <f t="shared" si="21"/>
        <v>0</v>
      </c>
      <c r="T180" s="122"/>
      <c r="U180" s="188">
        <f t="shared" si="22"/>
        <v>0</v>
      </c>
      <c r="V180" s="122"/>
      <c r="W180" s="87">
        <f t="shared" si="23"/>
        <v>0</v>
      </c>
      <c r="X180" s="121">
        <f>SUMIF($C$9:$C$161,C180,$X$9:$X$161)</f>
        <v>0</v>
      </c>
      <c r="Z180" s="78">
        <f>E180/E162</f>
        <v>0</v>
      </c>
    </row>
    <row r="181" spans="1:26" ht="12.75">
      <c r="A181" s="29"/>
      <c r="B181" s="177" t="s">
        <v>177</v>
      </c>
      <c r="C181" s="100" t="s">
        <v>48</v>
      </c>
      <c r="D181" s="35"/>
      <c r="E181" s="16">
        <f>SUM(G181+I181+K181+M181+O181+Q181+S181+W181+U181+X181)</f>
        <v>0</v>
      </c>
      <c r="F181" s="22"/>
      <c r="G181" s="22">
        <f t="shared" si="15"/>
        <v>0</v>
      </c>
      <c r="H181" s="22"/>
      <c r="I181" s="22">
        <f t="shared" si="16"/>
        <v>0</v>
      </c>
      <c r="J181" s="22"/>
      <c r="K181" s="22">
        <f t="shared" si="17"/>
        <v>0</v>
      </c>
      <c r="L181" s="22"/>
      <c r="M181" s="22">
        <f t="shared" si="18"/>
        <v>0</v>
      </c>
      <c r="N181" s="22"/>
      <c r="O181" s="22"/>
      <c r="P181" s="22"/>
      <c r="Q181" s="22"/>
      <c r="R181" s="22"/>
      <c r="S181" s="22"/>
      <c r="T181" s="22"/>
      <c r="U181" s="189">
        <f t="shared" si="22"/>
        <v>0</v>
      </c>
      <c r="V181" s="168"/>
      <c r="W181" s="14">
        <f t="shared" si="23"/>
        <v>0</v>
      </c>
      <c r="X181" s="86">
        <f>SUMIF($C$9:$C$161,C181,$X$9:$X$161)</f>
        <v>0</v>
      </c>
      <c r="Z181" s="78">
        <f>E181/E162</f>
        <v>0</v>
      </c>
    </row>
    <row r="182" spans="1:26" ht="12.75">
      <c r="A182" s="30"/>
      <c r="B182" s="110"/>
      <c r="C182" s="111"/>
      <c r="D182" s="37"/>
      <c r="E182" s="18">
        <f>SUM(E164:E181)</f>
        <v>4625</v>
      </c>
      <c r="F182" s="24"/>
      <c r="G182" s="23">
        <v>477</v>
      </c>
      <c r="H182" s="23"/>
      <c r="I182" s="23">
        <f>SUM(I164:I181)</f>
        <v>515</v>
      </c>
      <c r="J182" s="23">
        <f>SUM(J164:J172)</f>
        <v>0</v>
      </c>
      <c r="K182" s="23">
        <v>654</v>
      </c>
      <c r="L182" s="23"/>
      <c r="M182" s="23">
        <f>SUM(M164:M181)</f>
        <v>631</v>
      </c>
      <c r="N182" s="23"/>
      <c r="O182" s="23">
        <v>489</v>
      </c>
      <c r="P182" s="23"/>
      <c r="Q182" s="23">
        <v>74</v>
      </c>
      <c r="R182" s="23"/>
      <c r="S182" s="23">
        <f>SUM(S164:S181)</f>
        <v>408</v>
      </c>
      <c r="T182" s="23"/>
      <c r="U182" s="190">
        <f>SUM(U164:U181)</f>
        <v>770</v>
      </c>
      <c r="V182" s="23"/>
      <c r="W182" s="23">
        <f>SUM(W164:W181)</f>
        <v>502</v>
      </c>
      <c r="X182" s="96">
        <f>SUM(X164:X181)</f>
        <v>82</v>
      </c>
      <c r="Z182" s="79"/>
    </row>
    <row r="183" spans="2:3" ht="12.75">
      <c r="B183" s="112"/>
      <c r="C183" s="112"/>
    </row>
  </sheetData>
  <sheetProtection/>
  <mergeCells count="62">
    <mergeCell ref="R3:S3"/>
    <mergeCell ref="V3:W3"/>
    <mergeCell ref="P2:Q2"/>
    <mergeCell ref="R2:S2"/>
    <mergeCell ref="V2:W2"/>
    <mergeCell ref="J7:K7"/>
    <mergeCell ref="F2:G2"/>
    <mergeCell ref="H2:I2"/>
    <mergeCell ref="J2:K2"/>
    <mergeCell ref="J5:K5"/>
    <mergeCell ref="J6:K6"/>
    <mergeCell ref="H5:I5"/>
    <mergeCell ref="L2:M2"/>
    <mergeCell ref="N2:O2"/>
    <mergeCell ref="F3:G3"/>
    <mergeCell ref="H3:I3"/>
    <mergeCell ref="J3:K3"/>
    <mergeCell ref="L3:M3"/>
    <mergeCell ref="R4:S4"/>
    <mergeCell ref="V4:W4"/>
    <mergeCell ref="R5:S5"/>
    <mergeCell ref="V5:W5"/>
    <mergeCell ref="R6:S6"/>
    <mergeCell ref="V6:W6"/>
    <mergeCell ref="X1:X8"/>
    <mergeCell ref="F4:G4"/>
    <mergeCell ref="F5:G5"/>
    <mergeCell ref="F6:G6"/>
    <mergeCell ref="F7:G7"/>
    <mergeCell ref="V7:W7"/>
    <mergeCell ref="V1:W1"/>
    <mergeCell ref="J4:K4"/>
    <mergeCell ref="D1:D8"/>
    <mergeCell ref="H4:I4"/>
    <mergeCell ref="L4:M4"/>
    <mergeCell ref="R7:S7"/>
    <mergeCell ref="R1:S1"/>
    <mergeCell ref="L5:M5"/>
    <mergeCell ref="L6:M6"/>
    <mergeCell ref="L7:M7"/>
    <mergeCell ref="H6:I6"/>
    <mergeCell ref="H7:I7"/>
    <mergeCell ref="P6:Q6"/>
    <mergeCell ref="N1:O1"/>
    <mergeCell ref="N4:O4"/>
    <mergeCell ref="N5:O5"/>
    <mergeCell ref="N3:O3"/>
    <mergeCell ref="P3:Q3"/>
    <mergeCell ref="H1:I1"/>
    <mergeCell ref="F1:G1"/>
    <mergeCell ref="L1:M1"/>
    <mergeCell ref="J1:K1"/>
    <mergeCell ref="T1:U1"/>
    <mergeCell ref="T7:U7"/>
    <mergeCell ref="B2:C7"/>
    <mergeCell ref="A2:A7"/>
    <mergeCell ref="N6:O6"/>
    <mergeCell ref="P7:Q7"/>
    <mergeCell ref="N7:O7"/>
    <mergeCell ref="P1:Q1"/>
    <mergeCell ref="P4:Q4"/>
    <mergeCell ref="P5:Q5"/>
  </mergeCells>
  <printOptions horizontalCentered="1"/>
  <pageMargins left="0.39" right="0.39" top="0.79" bottom="0.79" header="0.51" footer="0.51"/>
  <pageSetup orientation="landscape" paperSize="9" scale="90"/>
  <rowBreaks count="4" manualBreakCount="4">
    <brk id="87" max="255" man="1"/>
    <brk id="115" max="255" man="1"/>
    <brk id="136" max="255" man="1"/>
    <brk id="16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1"/>
  <dimension ref="A1:Z203"/>
  <sheetViews>
    <sheetView showZeros="0" zoomScalePageLayoutView="0" workbookViewId="0" topLeftCell="A1">
      <pane xSplit="2" ySplit="8" topLeftCell="C9" activePane="bottomRight" state="frozen"/>
      <selection pane="topLeft" activeCell="F1" sqref="F1:W1"/>
      <selection pane="topRight" activeCell="F1" sqref="F1:W1"/>
      <selection pane="bottomLeft" activeCell="F1" sqref="F1:W1"/>
      <selection pane="bottomRight" activeCell="E9" sqref="E9"/>
    </sheetView>
  </sheetViews>
  <sheetFormatPr defaultColWidth="11.421875" defaultRowHeight="12.75"/>
  <cols>
    <col min="1" max="1" width="3.28125" style="0" customWidth="1"/>
    <col min="2" max="2" width="20.421875" style="0" customWidth="1"/>
    <col min="3" max="3" width="38.00390625" style="0" customWidth="1"/>
    <col min="4" max="4" width="2.421875" style="0" customWidth="1"/>
    <col min="5" max="5" width="4.7109375" style="0" customWidth="1"/>
    <col min="6" max="23" width="3.8515625" style="0" customWidth="1"/>
    <col min="24" max="24" width="3.421875" style="0" customWidth="1"/>
    <col min="25" max="25" width="0" style="0" hidden="1" customWidth="1"/>
    <col min="26" max="26" width="6.140625" style="49" customWidth="1"/>
    <col min="27" max="27" width="5.28125" style="0" customWidth="1"/>
    <col min="28" max="28" width="4.7109375" style="0" customWidth="1"/>
  </cols>
  <sheetData>
    <row r="1" spans="1:24" ht="104.25" customHeight="1">
      <c r="A1" s="7"/>
      <c r="B1" s="1" t="s">
        <v>52</v>
      </c>
      <c r="C1" s="1" t="s">
        <v>53</v>
      </c>
      <c r="D1" s="256" t="s">
        <v>168</v>
      </c>
      <c r="E1" s="233"/>
      <c r="F1" s="254" t="s">
        <v>282</v>
      </c>
      <c r="G1" s="255"/>
      <c r="H1" s="254" t="s">
        <v>5</v>
      </c>
      <c r="I1" s="255"/>
      <c r="J1" s="254" t="s">
        <v>266</v>
      </c>
      <c r="K1" s="255"/>
      <c r="L1" s="254" t="s">
        <v>267</v>
      </c>
      <c r="M1" s="255"/>
      <c r="N1" s="254" t="s">
        <v>223</v>
      </c>
      <c r="O1" s="255"/>
      <c r="P1" s="238" t="s">
        <v>94</v>
      </c>
      <c r="Q1" s="239"/>
      <c r="R1" s="261" t="s">
        <v>130</v>
      </c>
      <c r="S1" s="255"/>
      <c r="T1" s="238" t="s">
        <v>131</v>
      </c>
      <c r="U1" s="272"/>
      <c r="V1" s="254" t="s">
        <v>287</v>
      </c>
      <c r="W1" s="255"/>
      <c r="X1" s="262" t="s">
        <v>169</v>
      </c>
    </row>
    <row r="2" spans="1:24" ht="12.75" customHeight="1">
      <c r="A2" s="248"/>
      <c r="B2" s="242" t="s">
        <v>77</v>
      </c>
      <c r="C2" s="243"/>
      <c r="D2" s="257"/>
      <c r="E2" s="4">
        <v>9</v>
      </c>
      <c r="F2" s="259"/>
      <c r="G2" s="260"/>
      <c r="H2" s="259"/>
      <c r="I2" s="260"/>
      <c r="J2" s="251"/>
      <c r="K2" s="241"/>
      <c r="L2" s="251"/>
      <c r="M2" s="241"/>
      <c r="N2" s="251"/>
      <c r="O2" s="241"/>
      <c r="P2" s="252"/>
      <c r="Q2" s="253"/>
      <c r="R2" s="259"/>
      <c r="S2" s="260"/>
      <c r="T2" s="124"/>
      <c r="U2" s="124"/>
      <c r="V2" s="270"/>
      <c r="W2" s="271"/>
      <c r="X2" s="263"/>
    </row>
    <row r="3" spans="1:24" ht="12.75" customHeight="1">
      <c r="A3" s="249"/>
      <c r="B3" s="244"/>
      <c r="C3" s="245"/>
      <c r="D3" s="257"/>
      <c r="E3" s="5">
        <v>11</v>
      </c>
      <c r="F3" s="266"/>
      <c r="G3" s="267"/>
      <c r="H3" s="259"/>
      <c r="I3" s="260"/>
      <c r="J3" s="251"/>
      <c r="K3" s="241"/>
      <c r="L3" s="251"/>
      <c r="M3" s="241"/>
      <c r="N3" s="251"/>
      <c r="O3" s="241"/>
      <c r="P3" s="252"/>
      <c r="Q3" s="253"/>
      <c r="R3" s="259"/>
      <c r="S3" s="260"/>
      <c r="T3" s="125"/>
      <c r="U3" s="125"/>
      <c r="V3" s="240"/>
      <c r="W3" s="241"/>
      <c r="X3" s="263"/>
    </row>
    <row r="4" spans="1:24" ht="12.75" customHeight="1">
      <c r="A4" s="249"/>
      <c r="B4" s="244"/>
      <c r="C4" s="245"/>
      <c r="D4" s="258"/>
      <c r="E4" s="5">
        <v>13</v>
      </c>
      <c r="F4" s="259"/>
      <c r="G4" s="260"/>
      <c r="H4" s="259"/>
      <c r="I4" s="260"/>
      <c r="J4" s="251"/>
      <c r="K4" s="241"/>
      <c r="L4" s="251"/>
      <c r="M4" s="241"/>
      <c r="N4" s="251"/>
      <c r="O4" s="241"/>
      <c r="P4" s="252"/>
      <c r="Q4" s="253"/>
      <c r="R4" s="259"/>
      <c r="S4" s="260"/>
      <c r="T4" s="125"/>
      <c r="U4" s="125"/>
      <c r="V4" s="240"/>
      <c r="W4" s="241"/>
      <c r="X4" s="264"/>
    </row>
    <row r="5" spans="1:24" ht="12.75" customHeight="1">
      <c r="A5" s="249"/>
      <c r="B5" s="244"/>
      <c r="C5" s="245"/>
      <c r="D5" s="258"/>
      <c r="E5" s="5">
        <v>15</v>
      </c>
      <c r="F5" s="266"/>
      <c r="G5" s="267"/>
      <c r="H5" s="259"/>
      <c r="I5" s="260"/>
      <c r="J5" s="251"/>
      <c r="K5" s="241"/>
      <c r="L5" s="251"/>
      <c r="M5" s="241"/>
      <c r="N5" s="251"/>
      <c r="O5" s="241"/>
      <c r="P5" s="252"/>
      <c r="Q5" s="253"/>
      <c r="R5" s="259"/>
      <c r="S5" s="260"/>
      <c r="T5" s="125"/>
      <c r="U5" s="125"/>
      <c r="V5" s="240"/>
      <c r="W5" s="241"/>
      <c r="X5" s="264"/>
    </row>
    <row r="6" spans="1:24" ht="12.75" customHeight="1">
      <c r="A6" s="249"/>
      <c r="B6" s="244"/>
      <c r="C6" s="245"/>
      <c r="D6" s="258"/>
      <c r="E6" s="5">
        <v>17</v>
      </c>
      <c r="F6" s="266"/>
      <c r="G6" s="267"/>
      <c r="H6" s="259"/>
      <c r="I6" s="260"/>
      <c r="J6" s="251"/>
      <c r="K6" s="241"/>
      <c r="L6" s="251"/>
      <c r="M6" s="241"/>
      <c r="N6" s="251"/>
      <c r="O6" s="241"/>
      <c r="P6" s="252"/>
      <c r="Q6" s="253"/>
      <c r="R6" s="259"/>
      <c r="S6" s="260"/>
      <c r="T6" s="125"/>
      <c r="U6" s="125"/>
      <c r="V6" s="240"/>
      <c r="W6" s="241"/>
      <c r="X6" s="264"/>
    </row>
    <row r="7" spans="1:24" ht="12.75" customHeight="1">
      <c r="A7" s="250"/>
      <c r="B7" s="246"/>
      <c r="C7" s="247"/>
      <c r="D7" s="258"/>
      <c r="E7" s="6" t="s">
        <v>54</v>
      </c>
      <c r="F7" s="268"/>
      <c r="G7" s="269"/>
      <c r="H7" s="259"/>
      <c r="I7" s="260"/>
      <c r="J7" s="240"/>
      <c r="K7" s="241"/>
      <c r="L7" s="240"/>
      <c r="M7" s="241"/>
      <c r="N7" s="240" t="s">
        <v>145</v>
      </c>
      <c r="O7" s="241"/>
      <c r="P7" s="240" t="s">
        <v>145</v>
      </c>
      <c r="Q7" s="241"/>
      <c r="R7" s="240"/>
      <c r="S7" s="241"/>
      <c r="T7" s="274" t="s">
        <v>145</v>
      </c>
      <c r="U7" s="275"/>
      <c r="V7" s="274" t="s">
        <v>145</v>
      </c>
      <c r="W7" s="275"/>
      <c r="X7" s="264"/>
    </row>
    <row r="8" spans="1:24" ht="34.5" customHeight="1">
      <c r="A8" s="60"/>
      <c r="B8" s="134" t="s">
        <v>126</v>
      </c>
      <c r="C8" s="62"/>
      <c r="D8" s="258"/>
      <c r="E8" s="65" t="s">
        <v>56</v>
      </c>
      <c r="F8" s="64" t="s">
        <v>55</v>
      </c>
      <c r="G8" s="65" t="s">
        <v>56</v>
      </c>
      <c r="H8" s="64" t="s">
        <v>55</v>
      </c>
      <c r="I8" s="65" t="s">
        <v>56</v>
      </c>
      <c r="J8" s="64" t="s">
        <v>55</v>
      </c>
      <c r="K8" s="65" t="s">
        <v>56</v>
      </c>
      <c r="L8" s="64" t="s">
        <v>55</v>
      </c>
      <c r="M8" s="65" t="s">
        <v>56</v>
      </c>
      <c r="N8" s="64" t="s">
        <v>55</v>
      </c>
      <c r="O8" s="65" t="s">
        <v>56</v>
      </c>
      <c r="P8" s="64" t="s">
        <v>55</v>
      </c>
      <c r="Q8" s="65" t="s">
        <v>56</v>
      </c>
      <c r="R8" s="64" t="s">
        <v>55</v>
      </c>
      <c r="S8" s="65" t="s">
        <v>56</v>
      </c>
      <c r="T8" s="132" t="s">
        <v>95</v>
      </c>
      <c r="U8" s="126" t="s">
        <v>96</v>
      </c>
      <c r="V8" s="64" t="s">
        <v>55</v>
      </c>
      <c r="W8" s="65" t="s">
        <v>56</v>
      </c>
      <c r="X8" s="265"/>
    </row>
    <row r="9" spans="1:26" ht="12.75">
      <c r="A9" s="27"/>
      <c r="B9" s="109" t="s">
        <v>57</v>
      </c>
      <c r="C9" s="98" t="s">
        <v>105</v>
      </c>
      <c r="D9" s="36"/>
      <c r="E9" s="16">
        <v>1320</v>
      </c>
      <c r="F9" s="21"/>
      <c r="G9" s="21">
        <v>123</v>
      </c>
      <c r="H9" s="21"/>
      <c r="I9" s="21">
        <v>82</v>
      </c>
      <c r="J9" s="21"/>
      <c r="K9" s="21">
        <v>177</v>
      </c>
      <c r="L9" s="21"/>
      <c r="M9" s="21">
        <v>202</v>
      </c>
      <c r="N9" s="21"/>
      <c r="O9" s="21">
        <v>136</v>
      </c>
      <c r="P9" s="21"/>
      <c r="Q9" s="21">
        <v>0</v>
      </c>
      <c r="R9" s="21"/>
      <c r="S9" s="21">
        <v>136</v>
      </c>
      <c r="T9" s="21"/>
      <c r="U9" s="21">
        <v>231</v>
      </c>
      <c r="V9" s="21"/>
      <c r="W9" s="87">
        <v>196</v>
      </c>
      <c r="X9" s="81">
        <v>23</v>
      </c>
      <c r="Z9" s="78">
        <v>0.39111111111111113</v>
      </c>
    </row>
    <row r="10" spans="1:26" ht="12.75">
      <c r="A10" s="28"/>
      <c r="B10" s="109" t="s">
        <v>58</v>
      </c>
      <c r="C10" s="97" t="s">
        <v>102</v>
      </c>
      <c r="D10" s="34"/>
      <c r="E10" s="16">
        <v>812</v>
      </c>
      <c r="F10" s="21"/>
      <c r="G10" s="21">
        <v>113</v>
      </c>
      <c r="H10" s="21"/>
      <c r="I10" s="21">
        <v>87</v>
      </c>
      <c r="J10" s="21"/>
      <c r="K10" s="21">
        <v>106</v>
      </c>
      <c r="L10" s="21"/>
      <c r="M10" s="21">
        <v>99</v>
      </c>
      <c r="N10" s="21"/>
      <c r="O10" s="21">
        <v>87</v>
      </c>
      <c r="P10" s="21"/>
      <c r="Q10" s="21">
        <v>0</v>
      </c>
      <c r="R10" s="21"/>
      <c r="S10" s="21">
        <v>75</v>
      </c>
      <c r="T10" s="21"/>
      <c r="U10" s="21">
        <v>137</v>
      </c>
      <c r="V10" s="21"/>
      <c r="W10" s="87">
        <v>81</v>
      </c>
      <c r="X10" s="81">
        <v>27</v>
      </c>
      <c r="Z10" s="78">
        <v>0.24059259259259258</v>
      </c>
    </row>
    <row r="11" spans="1:26" ht="12.75">
      <c r="A11" s="28"/>
      <c r="B11" s="109" t="s">
        <v>59</v>
      </c>
      <c r="C11" s="97" t="s">
        <v>181</v>
      </c>
      <c r="D11" s="36"/>
      <c r="E11" s="16">
        <v>681</v>
      </c>
      <c r="F11" s="21"/>
      <c r="G11" s="21">
        <v>137</v>
      </c>
      <c r="H11" s="21"/>
      <c r="I11" s="21">
        <v>71</v>
      </c>
      <c r="J11" s="21"/>
      <c r="K11" s="21">
        <v>65</v>
      </c>
      <c r="L11" s="21"/>
      <c r="M11" s="21">
        <v>69</v>
      </c>
      <c r="N11" s="21"/>
      <c r="O11" s="21">
        <v>97</v>
      </c>
      <c r="P11" s="21"/>
      <c r="Q11" s="21">
        <v>0</v>
      </c>
      <c r="R11" s="21"/>
      <c r="S11" s="21">
        <v>45</v>
      </c>
      <c r="T11" s="21"/>
      <c r="U11" s="21">
        <v>109</v>
      </c>
      <c r="V11" s="21"/>
      <c r="W11" s="87">
        <v>71</v>
      </c>
      <c r="X11" s="81">
        <v>17</v>
      </c>
      <c r="Z11" s="78">
        <v>0.20177777777777778</v>
      </c>
    </row>
    <row r="12" spans="1:26" ht="12.75">
      <c r="A12" s="28"/>
      <c r="B12" s="109" t="s">
        <v>60</v>
      </c>
      <c r="C12" s="97" t="s">
        <v>78</v>
      </c>
      <c r="D12" s="36"/>
      <c r="E12" s="16">
        <v>253</v>
      </c>
      <c r="F12" s="21"/>
      <c r="G12" s="21">
        <v>0</v>
      </c>
      <c r="H12" s="21"/>
      <c r="I12" s="21">
        <v>29</v>
      </c>
      <c r="J12" s="21"/>
      <c r="K12" s="21">
        <v>28</v>
      </c>
      <c r="L12" s="21"/>
      <c r="M12" s="21">
        <v>53</v>
      </c>
      <c r="N12" s="21"/>
      <c r="O12" s="21">
        <v>33</v>
      </c>
      <c r="P12" s="21"/>
      <c r="Q12" s="21">
        <v>0</v>
      </c>
      <c r="R12" s="21"/>
      <c r="S12" s="21">
        <v>38</v>
      </c>
      <c r="T12" s="21"/>
      <c r="U12" s="21">
        <v>39</v>
      </c>
      <c r="V12" s="21"/>
      <c r="W12" s="87">
        <v>33</v>
      </c>
      <c r="X12" s="81">
        <v>0</v>
      </c>
      <c r="Z12" s="78">
        <v>0.07496296296296297</v>
      </c>
    </row>
    <row r="13" spans="1:26" ht="12.75">
      <c r="A13" s="28"/>
      <c r="B13" s="109" t="s">
        <v>61</v>
      </c>
      <c r="C13" s="98" t="s">
        <v>196</v>
      </c>
      <c r="D13" s="36"/>
      <c r="E13" s="16">
        <v>104</v>
      </c>
      <c r="F13" s="21"/>
      <c r="G13" s="21">
        <v>28</v>
      </c>
      <c r="H13" s="21"/>
      <c r="I13" s="21">
        <v>0</v>
      </c>
      <c r="J13" s="21"/>
      <c r="K13" s="21">
        <v>30</v>
      </c>
      <c r="L13" s="21"/>
      <c r="M13" s="21">
        <v>30</v>
      </c>
      <c r="N13" s="21"/>
      <c r="O13" s="21">
        <v>16</v>
      </c>
      <c r="P13" s="21"/>
      <c r="Q13" s="21">
        <v>0</v>
      </c>
      <c r="R13" s="21"/>
      <c r="S13" s="21">
        <v>0</v>
      </c>
      <c r="T13" s="21"/>
      <c r="U13" s="21">
        <v>0</v>
      </c>
      <c r="V13" s="21"/>
      <c r="W13" s="87">
        <v>0</v>
      </c>
      <c r="X13" s="81">
        <v>0</v>
      </c>
      <c r="Z13" s="78">
        <v>0.030814814814814816</v>
      </c>
    </row>
    <row r="14" spans="1:26" ht="12.75">
      <c r="A14" s="28"/>
      <c r="B14" s="109" t="s">
        <v>62</v>
      </c>
      <c r="C14" s="97" t="s">
        <v>135</v>
      </c>
      <c r="D14" s="36"/>
      <c r="E14" s="16">
        <v>55</v>
      </c>
      <c r="F14" s="21"/>
      <c r="G14" s="21">
        <v>0</v>
      </c>
      <c r="H14" s="21"/>
      <c r="I14" s="21">
        <v>0</v>
      </c>
      <c r="J14" s="21"/>
      <c r="K14" s="21">
        <v>0</v>
      </c>
      <c r="L14" s="21"/>
      <c r="M14" s="21">
        <v>0</v>
      </c>
      <c r="N14" s="21"/>
      <c r="O14" s="21">
        <v>0</v>
      </c>
      <c r="P14" s="21"/>
      <c r="Q14" s="21">
        <v>0</v>
      </c>
      <c r="R14" s="21"/>
      <c r="S14" s="21">
        <v>0</v>
      </c>
      <c r="T14" s="21"/>
      <c r="U14" s="21">
        <v>55</v>
      </c>
      <c r="V14" s="21"/>
      <c r="W14" s="87">
        <v>0</v>
      </c>
      <c r="X14" s="81">
        <v>0</v>
      </c>
      <c r="Z14" s="78">
        <v>0.016296296296296295</v>
      </c>
    </row>
    <row r="15" spans="1:26" ht="12.75">
      <c r="A15" s="28"/>
      <c r="B15" s="109" t="s">
        <v>63</v>
      </c>
      <c r="C15" s="97" t="s">
        <v>51</v>
      </c>
      <c r="D15" s="34"/>
      <c r="E15" s="16">
        <v>46</v>
      </c>
      <c r="F15" s="21"/>
      <c r="G15" s="21">
        <v>0</v>
      </c>
      <c r="H15" s="21"/>
      <c r="I15" s="21">
        <v>46</v>
      </c>
      <c r="J15" s="21"/>
      <c r="K15" s="21">
        <v>0</v>
      </c>
      <c r="L15" s="21"/>
      <c r="M15" s="21">
        <v>0</v>
      </c>
      <c r="N15" s="21"/>
      <c r="O15" s="21">
        <v>0</v>
      </c>
      <c r="P15" s="21"/>
      <c r="Q15" s="21">
        <v>0</v>
      </c>
      <c r="R15" s="21"/>
      <c r="S15" s="21">
        <v>0</v>
      </c>
      <c r="T15" s="21"/>
      <c r="U15" s="21">
        <v>0</v>
      </c>
      <c r="V15" s="21"/>
      <c r="W15" s="87">
        <v>0</v>
      </c>
      <c r="X15" s="81">
        <v>0</v>
      </c>
      <c r="Z15" s="78">
        <v>0.01362962962962963</v>
      </c>
    </row>
    <row r="16" spans="1:26" ht="12.75">
      <c r="A16" s="28"/>
      <c r="B16" s="109" t="s">
        <v>64</v>
      </c>
      <c r="C16" s="97" t="s">
        <v>238</v>
      </c>
      <c r="D16" s="36"/>
      <c r="E16" s="16">
        <v>41</v>
      </c>
      <c r="F16" s="21"/>
      <c r="G16" s="21">
        <v>9</v>
      </c>
      <c r="H16" s="21"/>
      <c r="I16" s="21">
        <v>10</v>
      </c>
      <c r="J16" s="21"/>
      <c r="K16" s="21">
        <v>6</v>
      </c>
      <c r="L16" s="21"/>
      <c r="M16" s="21">
        <v>0</v>
      </c>
      <c r="N16" s="21"/>
      <c r="O16" s="21">
        <v>16</v>
      </c>
      <c r="P16" s="21"/>
      <c r="Q16" s="21">
        <v>0</v>
      </c>
      <c r="R16" s="21"/>
      <c r="S16" s="21">
        <v>0</v>
      </c>
      <c r="T16" s="21"/>
      <c r="U16" s="21">
        <v>0</v>
      </c>
      <c r="V16" s="21"/>
      <c r="W16" s="87">
        <v>0</v>
      </c>
      <c r="X16" s="81">
        <v>0</v>
      </c>
      <c r="Z16" s="78">
        <v>0.012148148148148148</v>
      </c>
    </row>
    <row r="17" spans="1:26" ht="12.75">
      <c r="A17" s="28"/>
      <c r="B17" s="109" t="s">
        <v>65</v>
      </c>
      <c r="C17" s="97" t="s">
        <v>49</v>
      </c>
      <c r="D17" s="36"/>
      <c r="E17" s="16">
        <v>28</v>
      </c>
      <c r="F17" s="21"/>
      <c r="G17" s="21">
        <v>0</v>
      </c>
      <c r="H17" s="21"/>
      <c r="I17" s="21">
        <v>0</v>
      </c>
      <c r="J17" s="21"/>
      <c r="K17" s="21">
        <v>28</v>
      </c>
      <c r="L17" s="21"/>
      <c r="M17" s="21">
        <v>0</v>
      </c>
      <c r="N17" s="21"/>
      <c r="O17" s="21">
        <v>0</v>
      </c>
      <c r="P17" s="21"/>
      <c r="Q17" s="21">
        <v>0</v>
      </c>
      <c r="R17" s="21"/>
      <c r="S17" s="21">
        <v>0</v>
      </c>
      <c r="T17" s="21"/>
      <c r="U17" s="21">
        <v>0</v>
      </c>
      <c r="V17" s="21"/>
      <c r="W17" s="87">
        <v>0</v>
      </c>
      <c r="X17" s="81">
        <v>0</v>
      </c>
      <c r="Z17" s="78">
        <v>0.008296296296296296</v>
      </c>
    </row>
    <row r="18" spans="1:26" ht="12.75">
      <c r="A18" s="28"/>
      <c r="B18" s="109" t="s">
        <v>167</v>
      </c>
      <c r="C18" s="98" t="s">
        <v>50</v>
      </c>
      <c r="D18" s="36"/>
      <c r="E18" s="16">
        <v>27</v>
      </c>
      <c r="F18" s="21"/>
      <c r="G18" s="21">
        <v>0</v>
      </c>
      <c r="H18" s="21"/>
      <c r="I18" s="21">
        <v>7</v>
      </c>
      <c r="J18" s="21"/>
      <c r="K18" s="21">
        <v>20</v>
      </c>
      <c r="L18" s="21"/>
      <c r="M18" s="21">
        <v>0</v>
      </c>
      <c r="N18" s="21"/>
      <c r="O18" s="21">
        <v>0</v>
      </c>
      <c r="P18" s="21"/>
      <c r="Q18" s="21">
        <v>0</v>
      </c>
      <c r="R18" s="21"/>
      <c r="S18" s="21">
        <v>0</v>
      </c>
      <c r="T18" s="21"/>
      <c r="U18" s="21">
        <v>0</v>
      </c>
      <c r="V18" s="21"/>
      <c r="W18" s="87">
        <v>0</v>
      </c>
      <c r="X18" s="81">
        <v>0</v>
      </c>
      <c r="Z18" s="78">
        <v>0.008</v>
      </c>
    </row>
    <row r="19" spans="1:26" ht="12.75">
      <c r="A19" s="39"/>
      <c r="B19" s="109" t="s">
        <v>171</v>
      </c>
      <c r="C19" s="98" t="s">
        <v>121</v>
      </c>
      <c r="D19" s="36"/>
      <c r="E19" s="16">
        <v>23</v>
      </c>
      <c r="F19" s="21"/>
      <c r="G19" s="21">
        <v>0</v>
      </c>
      <c r="H19" s="21"/>
      <c r="I19" s="21">
        <v>0</v>
      </c>
      <c r="J19" s="21"/>
      <c r="K19" s="21">
        <v>0</v>
      </c>
      <c r="L19" s="21"/>
      <c r="M19" s="21">
        <v>0</v>
      </c>
      <c r="N19" s="21"/>
      <c r="O19" s="21">
        <v>0</v>
      </c>
      <c r="P19" s="21"/>
      <c r="Q19" s="21">
        <v>0</v>
      </c>
      <c r="R19" s="21"/>
      <c r="S19" s="21">
        <v>0</v>
      </c>
      <c r="T19" s="21"/>
      <c r="U19" s="21">
        <v>0</v>
      </c>
      <c r="V19" s="21"/>
      <c r="W19" s="87">
        <v>0</v>
      </c>
      <c r="X19" s="81">
        <v>0</v>
      </c>
      <c r="Z19" s="78">
        <v>0.006814814814814815</v>
      </c>
    </row>
    <row r="20" spans="1:26" ht="12.75">
      <c r="A20" s="39"/>
      <c r="B20" s="109" t="s">
        <v>170</v>
      </c>
      <c r="C20" s="98" t="s">
        <v>120</v>
      </c>
      <c r="D20" s="36"/>
      <c r="E20" s="16">
        <v>12</v>
      </c>
      <c r="F20" s="21"/>
      <c r="G20" s="21">
        <v>0</v>
      </c>
      <c r="H20" s="21"/>
      <c r="I20" s="21">
        <v>0</v>
      </c>
      <c r="J20" s="21"/>
      <c r="K20" s="21">
        <v>0</v>
      </c>
      <c r="L20" s="21"/>
      <c r="M20" s="21">
        <v>0</v>
      </c>
      <c r="N20" s="21"/>
      <c r="O20" s="21">
        <v>1</v>
      </c>
      <c r="P20" s="21"/>
      <c r="Q20" s="21">
        <v>0</v>
      </c>
      <c r="R20" s="21"/>
      <c r="S20" s="21">
        <v>0</v>
      </c>
      <c r="T20" s="21"/>
      <c r="U20" s="21">
        <v>0</v>
      </c>
      <c r="V20" s="21"/>
      <c r="W20" s="87">
        <v>0</v>
      </c>
      <c r="X20" s="81">
        <v>0</v>
      </c>
      <c r="Z20" s="78">
        <v>0.0035555555555555557</v>
      </c>
    </row>
    <row r="21" spans="1:26" ht="12.75">
      <c r="A21" s="39"/>
      <c r="B21" s="109" t="s">
        <v>172</v>
      </c>
      <c r="C21" s="98" t="s">
        <v>183</v>
      </c>
      <c r="D21" s="36"/>
      <c r="E21" s="16">
        <v>7</v>
      </c>
      <c r="F21" s="21"/>
      <c r="G21" s="21">
        <v>0</v>
      </c>
      <c r="H21" s="21"/>
      <c r="I21" s="21">
        <v>0</v>
      </c>
      <c r="J21" s="21"/>
      <c r="K21" s="21">
        <v>0</v>
      </c>
      <c r="L21" s="21"/>
      <c r="M21" s="21">
        <v>0</v>
      </c>
      <c r="N21" s="21"/>
      <c r="O21" s="21">
        <v>0</v>
      </c>
      <c r="P21" s="21"/>
      <c r="Q21" s="21">
        <v>0</v>
      </c>
      <c r="R21" s="21"/>
      <c r="S21" s="21">
        <v>7</v>
      </c>
      <c r="T21" s="21"/>
      <c r="U21" s="21">
        <v>0</v>
      </c>
      <c r="V21" s="21"/>
      <c r="W21" s="87">
        <v>0</v>
      </c>
      <c r="X21" s="81">
        <v>0</v>
      </c>
      <c r="Z21" s="78">
        <v>0.002074074074074074</v>
      </c>
    </row>
    <row r="22" spans="1:26" ht="12.75">
      <c r="A22" s="39"/>
      <c r="B22" s="109" t="s">
        <v>173</v>
      </c>
      <c r="C22" s="98" t="s">
        <v>198</v>
      </c>
      <c r="D22" s="36"/>
      <c r="E22" s="16">
        <v>0</v>
      </c>
      <c r="F22" s="21"/>
      <c r="G22" s="21">
        <v>0</v>
      </c>
      <c r="H22" s="21"/>
      <c r="I22" s="21">
        <v>0</v>
      </c>
      <c r="J22" s="21"/>
      <c r="K22" s="21">
        <v>0</v>
      </c>
      <c r="L22" s="21"/>
      <c r="M22" s="21">
        <v>0</v>
      </c>
      <c r="N22" s="21"/>
      <c r="O22" s="21">
        <v>0</v>
      </c>
      <c r="P22" s="21"/>
      <c r="Q22" s="21">
        <v>0</v>
      </c>
      <c r="R22" s="21"/>
      <c r="S22" s="21">
        <v>0</v>
      </c>
      <c r="T22" s="21"/>
      <c r="U22" s="21">
        <v>0</v>
      </c>
      <c r="V22" s="21"/>
      <c r="W22" s="87">
        <v>0</v>
      </c>
      <c r="X22" s="81">
        <v>0</v>
      </c>
      <c r="Z22" s="78">
        <v>0</v>
      </c>
    </row>
    <row r="23" spans="1:26" ht="12.75">
      <c r="A23" s="39"/>
      <c r="B23" s="109" t="s">
        <v>173</v>
      </c>
      <c r="C23" s="97" t="s">
        <v>321</v>
      </c>
      <c r="D23" s="36"/>
      <c r="E23" s="16">
        <v>0</v>
      </c>
      <c r="F23" s="21"/>
      <c r="G23" s="21">
        <v>0</v>
      </c>
      <c r="H23" s="21"/>
      <c r="I23" s="21">
        <v>0</v>
      </c>
      <c r="J23" s="21"/>
      <c r="K23" s="21">
        <v>0</v>
      </c>
      <c r="L23" s="21"/>
      <c r="M23" s="21">
        <v>0</v>
      </c>
      <c r="N23" s="21"/>
      <c r="O23" s="21">
        <v>0</v>
      </c>
      <c r="P23" s="21"/>
      <c r="Q23" s="21">
        <v>0</v>
      </c>
      <c r="R23" s="21"/>
      <c r="S23" s="21">
        <v>0</v>
      </c>
      <c r="T23" s="21"/>
      <c r="U23" s="21">
        <v>0</v>
      </c>
      <c r="V23" s="21"/>
      <c r="W23" s="87">
        <v>0</v>
      </c>
      <c r="X23" s="81">
        <v>0</v>
      </c>
      <c r="Z23" s="78">
        <v>0</v>
      </c>
    </row>
    <row r="24" spans="1:26" ht="12.75">
      <c r="A24" s="39"/>
      <c r="B24" s="109" t="s">
        <v>173</v>
      </c>
      <c r="C24" s="98" t="s">
        <v>79</v>
      </c>
      <c r="D24" s="35"/>
      <c r="E24" s="16">
        <v>0</v>
      </c>
      <c r="F24" s="122"/>
      <c r="G24" s="21">
        <v>0</v>
      </c>
      <c r="H24" s="122"/>
      <c r="I24" s="21">
        <v>0</v>
      </c>
      <c r="J24" s="122"/>
      <c r="K24" s="21">
        <v>0</v>
      </c>
      <c r="L24" s="122"/>
      <c r="M24" s="21">
        <v>0</v>
      </c>
      <c r="N24" s="122"/>
      <c r="O24" s="21">
        <v>0</v>
      </c>
      <c r="P24" s="122"/>
      <c r="Q24" s="21">
        <v>0</v>
      </c>
      <c r="R24" s="122"/>
      <c r="S24" s="21">
        <v>0</v>
      </c>
      <c r="T24" s="122"/>
      <c r="U24" s="21">
        <v>0</v>
      </c>
      <c r="V24" s="122"/>
      <c r="W24" s="87">
        <v>0</v>
      </c>
      <c r="X24" s="81">
        <v>0</v>
      </c>
      <c r="Z24" s="78">
        <v>0</v>
      </c>
    </row>
    <row r="25" spans="1:26" ht="12.75">
      <c r="A25" s="39"/>
      <c r="B25" s="109" t="s">
        <v>173</v>
      </c>
      <c r="C25" s="98" t="s">
        <v>80</v>
      </c>
      <c r="D25" s="35"/>
      <c r="E25" s="16">
        <v>0</v>
      </c>
      <c r="F25" s="122"/>
      <c r="G25" s="21">
        <v>0</v>
      </c>
      <c r="H25" s="122"/>
      <c r="I25" s="21">
        <v>0</v>
      </c>
      <c r="J25" s="122"/>
      <c r="K25" s="21">
        <v>0</v>
      </c>
      <c r="L25" s="122"/>
      <c r="M25" s="21">
        <v>0</v>
      </c>
      <c r="N25" s="122"/>
      <c r="O25" s="21">
        <v>0</v>
      </c>
      <c r="P25" s="122"/>
      <c r="Q25" s="21">
        <v>0</v>
      </c>
      <c r="R25" s="122"/>
      <c r="S25" s="21">
        <v>0</v>
      </c>
      <c r="T25" s="122"/>
      <c r="U25" s="21">
        <v>0</v>
      </c>
      <c r="V25" s="122"/>
      <c r="W25" s="87">
        <v>0</v>
      </c>
      <c r="X25" s="81">
        <v>0</v>
      </c>
      <c r="Z25" s="78">
        <v>0</v>
      </c>
    </row>
    <row r="26" spans="1:26" ht="12.75">
      <c r="A26" s="29"/>
      <c r="B26" s="177" t="s">
        <v>173</v>
      </c>
      <c r="C26" s="100" t="s">
        <v>48</v>
      </c>
      <c r="D26" s="35"/>
      <c r="E26" s="16">
        <v>0</v>
      </c>
      <c r="F26" s="179"/>
      <c r="G26" s="22">
        <v>0</v>
      </c>
      <c r="H26" s="22"/>
      <c r="I26" s="22">
        <v>0</v>
      </c>
      <c r="J26" s="22"/>
      <c r="K26" s="22">
        <v>0</v>
      </c>
      <c r="L26" s="22"/>
      <c r="M26" s="22">
        <v>0</v>
      </c>
      <c r="N26" s="22"/>
      <c r="O26" s="22">
        <v>0</v>
      </c>
      <c r="P26" s="22"/>
      <c r="Q26" s="22">
        <v>0</v>
      </c>
      <c r="R26" s="22"/>
      <c r="S26" s="22">
        <v>0</v>
      </c>
      <c r="T26" s="167"/>
      <c r="U26" s="22">
        <v>0</v>
      </c>
      <c r="V26" s="168"/>
      <c r="W26" s="167">
        <v>0</v>
      </c>
      <c r="X26" s="86">
        <v>0</v>
      </c>
      <c r="Z26" s="78">
        <v>0</v>
      </c>
    </row>
    <row r="27" spans="1:26" ht="12.75">
      <c r="A27" s="164"/>
      <c r="B27" s="110"/>
      <c r="C27" s="111"/>
      <c r="D27" s="37"/>
      <c r="E27" s="18">
        <v>3375</v>
      </c>
      <c r="F27" s="24"/>
      <c r="G27" s="23">
        <v>410</v>
      </c>
      <c r="H27" s="23">
        <v>0</v>
      </c>
      <c r="I27" s="23">
        <v>332</v>
      </c>
      <c r="J27" s="23">
        <v>0</v>
      </c>
      <c r="K27" s="23">
        <v>460</v>
      </c>
      <c r="L27" s="23">
        <v>0</v>
      </c>
      <c r="M27" s="23">
        <v>453</v>
      </c>
      <c r="N27" s="23">
        <v>0</v>
      </c>
      <c r="O27" s="23">
        <v>386</v>
      </c>
      <c r="P27" s="23">
        <v>0</v>
      </c>
      <c r="Q27" s="23">
        <v>0</v>
      </c>
      <c r="R27" s="23">
        <v>0</v>
      </c>
      <c r="S27" s="23">
        <v>301</v>
      </c>
      <c r="T27" s="23">
        <v>0</v>
      </c>
      <c r="U27" s="23">
        <v>571</v>
      </c>
      <c r="V27" s="23">
        <v>0</v>
      </c>
      <c r="W27" s="180">
        <v>381</v>
      </c>
      <c r="X27" s="18">
        <v>81</v>
      </c>
      <c r="Z27" s="79"/>
    </row>
    <row r="186" ht="12.75">
      <c r="Z186" s="49" t="e">
        <v>#DIV/0!</v>
      </c>
    </row>
    <row r="187" ht="12.75">
      <c r="Z187" s="49" t="e">
        <v>#DIV/0!</v>
      </c>
    </row>
    <row r="188" ht="12.75">
      <c r="Z188" s="49" t="e">
        <v>#DIV/0!</v>
      </c>
    </row>
    <row r="189" ht="12.75">
      <c r="Z189" s="49" t="e">
        <v>#DIV/0!</v>
      </c>
    </row>
    <row r="190" ht="12.75">
      <c r="Z190" s="49" t="e">
        <v>#DIV/0!</v>
      </c>
    </row>
    <row r="191" ht="12.75">
      <c r="Z191" s="49" t="e">
        <v>#DIV/0!</v>
      </c>
    </row>
    <row r="192" ht="12.75">
      <c r="Z192" s="49" t="e">
        <v>#DIV/0!</v>
      </c>
    </row>
    <row r="193" ht="12.75">
      <c r="Z193" s="49" t="e">
        <v>#DIV/0!</v>
      </c>
    </row>
    <row r="194" ht="12.75">
      <c r="Z194" s="49" t="e">
        <v>#DIV/0!</v>
      </c>
    </row>
    <row r="195" ht="12.75">
      <c r="Z195" s="49" t="e">
        <v>#DIV/0!</v>
      </c>
    </row>
    <row r="196" ht="12.75">
      <c r="Z196" s="49" t="e">
        <v>#DIV/0!</v>
      </c>
    </row>
    <row r="197" ht="12.75">
      <c r="Z197" s="49" t="e">
        <v>#DIV/0!</v>
      </c>
    </row>
    <row r="198" ht="12.75">
      <c r="Z198" s="49" t="e">
        <v>#DIV/0!</v>
      </c>
    </row>
    <row r="199" ht="12.75">
      <c r="Z199" s="49" t="e">
        <v>#DIV/0!</v>
      </c>
    </row>
    <row r="200" ht="12.75">
      <c r="Z200" s="49" t="e">
        <v>#DIV/0!</v>
      </c>
    </row>
    <row r="201" ht="12.75">
      <c r="Z201" s="49" t="e">
        <v>#DIV/0!</v>
      </c>
    </row>
    <row r="202" ht="12.75">
      <c r="Z202" s="49" t="e">
        <v>#DIV/0!</v>
      </c>
    </row>
    <row r="203" spans="2:26" ht="12.75">
      <c r="B203" s="178"/>
      <c r="Z203" s="49" t="e">
        <v>#DIV/0!</v>
      </c>
    </row>
  </sheetData>
  <sheetProtection/>
  <mergeCells count="62">
    <mergeCell ref="V7:W7"/>
    <mergeCell ref="R6:S6"/>
    <mergeCell ref="V6:W6"/>
    <mergeCell ref="F7:G7"/>
    <mergeCell ref="H7:I7"/>
    <mergeCell ref="J7:K7"/>
    <mergeCell ref="L7:M7"/>
    <mergeCell ref="N7:O7"/>
    <mergeCell ref="P7:Q7"/>
    <mergeCell ref="R7:S7"/>
    <mergeCell ref="F6:G6"/>
    <mergeCell ref="H6:I6"/>
    <mergeCell ref="J6:K6"/>
    <mergeCell ref="L6:M6"/>
    <mergeCell ref="P5:Q5"/>
    <mergeCell ref="T7:U7"/>
    <mergeCell ref="N6:O6"/>
    <mergeCell ref="P6:Q6"/>
    <mergeCell ref="R5:S5"/>
    <mergeCell ref="V5:W5"/>
    <mergeCell ref="V3:W3"/>
    <mergeCell ref="F4:G4"/>
    <mergeCell ref="H4:I4"/>
    <mergeCell ref="J4:K4"/>
    <mergeCell ref="L4:M4"/>
    <mergeCell ref="N4:O4"/>
    <mergeCell ref="P4:Q4"/>
    <mergeCell ref="R4:S4"/>
    <mergeCell ref="V4:W4"/>
    <mergeCell ref="P2:Q2"/>
    <mergeCell ref="R2:S2"/>
    <mergeCell ref="V2:W2"/>
    <mergeCell ref="P3:Q3"/>
    <mergeCell ref="R3:S3"/>
    <mergeCell ref="P1:Q1"/>
    <mergeCell ref="R1:S1"/>
    <mergeCell ref="T1:U1"/>
    <mergeCell ref="V1:W1"/>
    <mergeCell ref="X1:X8"/>
    <mergeCell ref="A2:A7"/>
    <mergeCell ref="B2:C7"/>
    <mergeCell ref="F2:G2"/>
    <mergeCell ref="H2:I2"/>
    <mergeCell ref="J2:K2"/>
    <mergeCell ref="D1:D8"/>
    <mergeCell ref="F1:G1"/>
    <mergeCell ref="H1:I1"/>
    <mergeCell ref="J1:K1"/>
    <mergeCell ref="L1:M1"/>
    <mergeCell ref="N1:O1"/>
    <mergeCell ref="L2:M2"/>
    <mergeCell ref="N2:O2"/>
    <mergeCell ref="F5:G5"/>
    <mergeCell ref="H5:I5"/>
    <mergeCell ref="N3:O3"/>
    <mergeCell ref="F3:G3"/>
    <mergeCell ref="H3:I3"/>
    <mergeCell ref="J3:K3"/>
    <mergeCell ref="L3:M3"/>
    <mergeCell ref="J5:K5"/>
    <mergeCell ref="L5:M5"/>
    <mergeCell ref="N5:O5"/>
  </mergeCells>
  <printOptions horizontalCentered="1"/>
  <pageMargins left="0.3937007874015748" right="0.3937007874015748" top="0.7874015748031497" bottom="0.7874015748031497" header="0.5118110236220472" footer="0.5118110236220472"/>
  <pageSetup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9"/>
  <dimension ref="B4:Z203"/>
  <sheetViews>
    <sheetView zoomScalePageLayoutView="0" workbookViewId="0" topLeftCell="A1">
      <selection activeCell="C208" sqref="C208"/>
    </sheetView>
  </sheetViews>
  <sheetFormatPr defaultColWidth="11.421875" defaultRowHeight="12.75"/>
  <cols>
    <col min="1" max="1" width="3.421875" style="0" customWidth="1"/>
    <col min="2" max="2" width="16.28125" style="0" customWidth="1"/>
    <col min="3" max="12" width="8.00390625" style="0" customWidth="1"/>
  </cols>
  <sheetData>
    <row r="4" ht="12.75">
      <c r="B4" s="53" t="s">
        <v>237</v>
      </c>
    </row>
    <row r="5" ht="12.75">
      <c r="B5" s="53" t="s">
        <v>236</v>
      </c>
    </row>
    <row r="6" ht="12.75">
      <c r="B6" s="53" t="s">
        <v>142</v>
      </c>
    </row>
    <row r="7" ht="12.75">
      <c r="B7" s="53" t="s">
        <v>219</v>
      </c>
    </row>
    <row r="8" ht="13.5" thickBot="1">
      <c r="B8" s="53"/>
    </row>
    <row r="9" spans="2:12" ht="24.75" customHeight="1" thickBot="1">
      <c r="B9" s="74" t="s">
        <v>180</v>
      </c>
      <c r="C9" s="75" t="s">
        <v>146</v>
      </c>
      <c r="D9" s="75" t="s">
        <v>147</v>
      </c>
      <c r="E9" s="75" t="s">
        <v>148</v>
      </c>
      <c r="F9" s="75" t="s">
        <v>149</v>
      </c>
      <c r="G9" s="82" t="s">
        <v>150</v>
      </c>
      <c r="H9" s="82" t="s">
        <v>151</v>
      </c>
      <c r="I9" s="82" t="s">
        <v>152</v>
      </c>
      <c r="J9" s="82" t="s">
        <v>153</v>
      </c>
      <c r="K9" s="82" t="s">
        <v>132</v>
      </c>
      <c r="L9" s="76" t="s">
        <v>133</v>
      </c>
    </row>
    <row r="10" spans="2:12" ht="12.75">
      <c r="B10" s="71" t="s">
        <v>57</v>
      </c>
      <c r="C10" s="72">
        <v>20</v>
      </c>
      <c r="D10" s="72">
        <v>18</v>
      </c>
      <c r="E10" s="72">
        <v>16</v>
      </c>
      <c r="F10" s="72">
        <v>15</v>
      </c>
      <c r="G10" s="83">
        <v>14</v>
      </c>
      <c r="H10" s="83">
        <v>13</v>
      </c>
      <c r="I10" s="83">
        <v>12</v>
      </c>
      <c r="J10" s="83">
        <v>11</v>
      </c>
      <c r="K10" s="83">
        <v>10</v>
      </c>
      <c r="L10" s="73">
        <v>9</v>
      </c>
    </row>
    <row r="11" spans="2:12" ht="12.75">
      <c r="B11" s="71" t="s">
        <v>239</v>
      </c>
      <c r="C11" s="72">
        <v>19</v>
      </c>
      <c r="D11" s="72">
        <v>17</v>
      </c>
      <c r="E11" s="72">
        <v>15</v>
      </c>
      <c r="F11" s="72">
        <v>14</v>
      </c>
      <c r="G11" s="83">
        <v>13</v>
      </c>
      <c r="H11" s="83">
        <v>12</v>
      </c>
      <c r="I11" s="83">
        <v>11</v>
      </c>
      <c r="J11" s="83">
        <v>10</v>
      </c>
      <c r="K11" s="83">
        <v>9</v>
      </c>
      <c r="L11" s="73">
        <v>8</v>
      </c>
    </row>
    <row r="12" spans="2:12" ht="12.75">
      <c r="B12" s="58" t="s">
        <v>58</v>
      </c>
      <c r="C12" s="54">
        <v>18</v>
      </c>
      <c r="D12" s="54">
        <v>16</v>
      </c>
      <c r="E12" s="54">
        <v>14</v>
      </c>
      <c r="F12" s="54">
        <v>13</v>
      </c>
      <c r="G12" s="84">
        <v>12</v>
      </c>
      <c r="H12" s="84">
        <v>11</v>
      </c>
      <c r="I12" s="84">
        <v>10</v>
      </c>
      <c r="J12" s="84">
        <v>9</v>
      </c>
      <c r="K12" s="84">
        <v>8</v>
      </c>
      <c r="L12" s="55"/>
    </row>
    <row r="13" spans="2:12" ht="12.75">
      <c r="B13" s="58" t="s">
        <v>59</v>
      </c>
      <c r="C13" s="54">
        <v>16</v>
      </c>
      <c r="D13" s="54">
        <v>14</v>
      </c>
      <c r="E13" s="54">
        <v>12</v>
      </c>
      <c r="F13" s="54">
        <v>11</v>
      </c>
      <c r="G13" s="84">
        <v>10</v>
      </c>
      <c r="H13" s="84">
        <v>9</v>
      </c>
      <c r="I13" s="84">
        <v>8</v>
      </c>
      <c r="J13" s="84">
        <v>7</v>
      </c>
      <c r="K13" s="84"/>
      <c r="L13" s="55"/>
    </row>
    <row r="14" spans="2:12" ht="12.75">
      <c r="B14" s="58" t="s">
        <v>60</v>
      </c>
      <c r="C14" s="54">
        <v>15</v>
      </c>
      <c r="D14" s="54">
        <v>13</v>
      </c>
      <c r="E14" s="54">
        <v>11</v>
      </c>
      <c r="F14" s="54">
        <v>9</v>
      </c>
      <c r="G14" s="84">
        <v>8</v>
      </c>
      <c r="H14" s="84">
        <v>7</v>
      </c>
      <c r="I14" s="84">
        <v>6</v>
      </c>
      <c r="J14" s="84"/>
      <c r="K14" s="84"/>
      <c r="L14" s="55"/>
    </row>
    <row r="15" spans="2:12" ht="12.75">
      <c r="B15" s="58" t="s">
        <v>61</v>
      </c>
      <c r="C15" s="54">
        <v>14</v>
      </c>
      <c r="D15" s="54">
        <v>12</v>
      </c>
      <c r="E15" s="54">
        <v>10</v>
      </c>
      <c r="F15" s="54">
        <v>8</v>
      </c>
      <c r="G15" s="84">
        <v>7</v>
      </c>
      <c r="H15" s="84">
        <v>6</v>
      </c>
      <c r="I15" s="84"/>
      <c r="J15" s="84"/>
      <c r="K15" s="84"/>
      <c r="L15" s="55"/>
    </row>
    <row r="16" spans="2:12" ht="12.75">
      <c r="B16" s="58" t="s">
        <v>62</v>
      </c>
      <c r="C16" s="54">
        <v>13</v>
      </c>
      <c r="D16" s="54">
        <v>11</v>
      </c>
      <c r="E16" s="54">
        <v>9</v>
      </c>
      <c r="F16" s="54">
        <v>7</v>
      </c>
      <c r="G16" s="84">
        <v>6</v>
      </c>
      <c r="H16" s="84"/>
      <c r="I16" s="84"/>
      <c r="J16" s="84"/>
      <c r="K16" s="84"/>
      <c r="L16" s="55"/>
    </row>
    <row r="17" spans="2:12" ht="12.75">
      <c r="B17" s="58" t="s">
        <v>63</v>
      </c>
      <c r="C17" s="54">
        <v>12</v>
      </c>
      <c r="D17" s="54">
        <v>10</v>
      </c>
      <c r="E17" s="54">
        <v>8</v>
      </c>
      <c r="F17" s="54">
        <v>6</v>
      </c>
      <c r="G17" s="84"/>
      <c r="H17" s="84"/>
      <c r="I17" s="84"/>
      <c r="J17" s="84"/>
      <c r="K17" s="84"/>
      <c r="L17" s="55"/>
    </row>
    <row r="18" spans="2:12" ht="12.75">
      <c r="B18" s="58" t="s">
        <v>64</v>
      </c>
      <c r="C18" s="54">
        <v>11</v>
      </c>
      <c r="D18" s="54">
        <v>9</v>
      </c>
      <c r="E18" s="54">
        <v>7</v>
      </c>
      <c r="F18" s="54"/>
      <c r="G18" s="84"/>
      <c r="H18" s="84"/>
      <c r="I18" s="84"/>
      <c r="J18" s="84"/>
      <c r="K18" s="84"/>
      <c r="L18" s="55"/>
    </row>
    <row r="19" spans="2:12" ht="12.75">
      <c r="B19" s="58" t="s">
        <v>65</v>
      </c>
      <c r="C19" s="54">
        <v>10</v>
      </c>
      <c r="D19" s="54">
        <v>8</v>
      </c>
      <c r="E19" s="54"/>
      <c r="F19" s="54"/>
      <c r="G19" s="84"/>
      <c r="H19" s="84"/>
      <c r="I19" s="84"/>
      <c r="J19" s="84"/>
      <c r="K19" s="84"/>
      <c r="L19" s="55"/>
    </row>
    <row r="20" spans="2:12" ht="12.75">
      <c r="B20" s="58" t="s">
        <v>167</v>
      </c>
      <c r="C20" s="54">
        <v>9</v>
      </c>
      <c r="D20" s="54"/>
      <c r="E20" s="54"/>
      <c r="F20" s="54"/>
      <c r="G20" s="84"/>
      <c r="H20" s="84"/>
      <c r="I20" s="84"/>
      <c r="J20" s="84"/>
      <c r="K20" s="84"/>
      <c r="L20" s="55"/>
    </row>
    <row r="21" spans="2:12" ht="12.75">
      <c r="B21" s="58" t="s">
        <v>171</v>
      </c>
      <c r="C21" s="54">
        <v>8</v>
      </c>
      <c r="D21" s="54"/>
      <c r="E21" s="54"/>
      <c r="F21" s="54"/>
      <c r="G21" s="84"/>
      <c r="H21" s="84"/>
      <c r="I21" s="84"/>
      <c r="J21" s="84"/>
      <c r="K21" s="84"/>
      <c r="L21" s="55"/>
    </row>
    <row r="22" spans="2:12" ht="12.75">
      <c r="B22" s="58" t="s">
        <v>170</v>
      </c>
      <c r="C22" s="54">
        <v>7</v>
      </c>
      <c r="D22" s="54"/>
      <c r="E22" s="54"/>
      <c r="F22" s="54"/>
      <c r="G22" s="84"/>
      <c r="H22" s="84"/>
      <c r="I22" s="84"/>
      <c r="J22" s="84"/>
      <c r="K22" s="84"/>
      <c r="L22" s="55"/>
    </row>
    <row r="23" spans="2:12" ht="12.75">
      <c r="B23" s="58" t="s">
        <v>172</v>
      </c>
      <c r="C23" s="54">
        <v>6</v>
      </c>
      <c r="D23" s="54"/>
      <c r="E23" s="54"/>
      <c r="F23" s="54"/>
      <c r="G23" s="84"/>
      <c r="H23" s="84"/>
      <c r="I23" s="84"/>
      <c r="J23" s="84"/>
      <c r="K23" s="84"/>
      <c r="L23" s="55"/>
    </row>
    <row r="24" spans="2:12" ht="12.75">
      <c r="B24" s="58" t="s">
        <v>173</v>
      </c>
      <c r="C24" s="54">
        <v>5</v>
      </c>
      <c r="D24" s="54"/>
      <c r="E24" s="54"/>
      <c r="F24" s="54"/>
      <c r="G24" s="84"/>
      <c r="H24" s="84"/>
      <c r="I24" s="84"/>
      <c r="J24" s="84"/>
      <c r="K24" s="84"/>
      <c r="L24" s="55"/>
    </row>
    <row r="25" spans="2:12" ht="12.75">
      <c r="B25" s="58" t="s">
        <v>174</v>
      </c>
      <c r="C25" s="54">
        <v>4</v>
      </c>
      <c r="D25" s="54"/>
      <c r="E25" s="54"/>
      <c r="F25" s="54"/>
      <c r="G25" s="84"/>
      <c r="H25" s="84"/>
      <c r="I25" s="84"/>
      <c r="J25" s="84"/>
      <c r="K25" s="84"/>
      <c r="L25" s="55"/>
    </row>
    <row r="26" spans="2:12" ht="12.75">
      <c r="B26" s="58" t="s">
        <v>175</v>
      </c>
      <c r="C26" s="54">
        <v>3</v>
      </c>
      <c r="D26" s="54"/>
      <c r="E26" s="54"/>
      <c r="F26" s="54"/>
      <c r="G26" s="84"/>
      <c r="H26" s="84"/>
      <c r="I26" s="84"/>
      <c r="J26" s="84"/>
      <c r="K26" s="84"/>
      <c r="L26" s="55"/>
    </row>
    <row r="27" spans="2:12" ht="12.75">
      <c r="B27" s="58" t="s">
        <v>176</v>
      </c>
      <c r="C27" s="54">
        <v>2</v>
      </c>
      <c r="D27" s="54"/>
      <c r="E27" s="54"/>
      <c r="F27" s="54"/>
      <c r="G27" s="84"/>
      <c r="H27" s="84"/>
      <c r="I27" s="84"/>
      <c r="J27" s="84"/>
      <c r="K27" s="84"/>
      <c r="L27" s="55"/>
    </row>
    <row r="28" spans="2:12" ht="12.75">
      <c r="B28" s="58" t="s">
        <v>177</v>
      </c>
      <c r="C28" s="54">
        <v>1</v>
      </c>
      <c r="D28" s="54"/>
      <c r="E28" s="54"/>
      <c r="F28" s="54"/>
      <c r="G28" s="84"/>
      <c r="H28" s="84"/>
      <c r="I28" s="84"/>
      <c r="J28" s="84"/>
      <c r="K28" s="84"/>
      <c r="L28" s="55"/>
    </row>
    <row r="29" spans="2:12" ht="12.75">
      <c r="B29" s="58" t="s">
        <v>178</v>
      </c>
      <c r="C29" s="54">
        <v>1</v>
      </c>
      <c r="D29" s="54"/>
      <c r="E29" s="54"/>
      <c r="F29" s="54"/>
      <c r="G29" s="84"/>
      <c r="H29" s="84"/>
      <c r="I29" s="84"/>
      <c r="J29" s="84"/>
      <c r="K29" s="84"/>
      <c r="L29" s="55"/>
    </row>
    <row r="30" spans="2:12" ht="13.5" thickBot="1">
      <c r="B30" s="59" t="s">
        <v>179</v>
      </c>
      <c r="C30" s="56">
        <v>1</v>
      </c>
      <c r="D30" s="56"/>
      <c r="E30" s="56"/>
      <c r="F30" s="56"/>
      <c r="G30" s="85"/>
      <c r="H30" s="85"/>
      <c r="I30" s="85"/>
      <c r="J30" s="85"/>
      <c r="K30" s="85"/>
      <c r="L30" s="57"/>
    </row>
    <row r="186" ht="12.75">
      <c r="Z186" t="e">
        <f>E186/$E$184</f>
        <v>#DIV/0!</v>
      </c>
    </row>
    <row r="187" ht="12.75">
      <c r="Z187" t="e">
        <f>E187/E184</f>
        <v>#DIV/0!</v>
      </c>
    </row>
    <row r="188" ht="12.75">
      <c r="Z188" t="e">
        <f>E188/E184</f>
        <v>#DIV/0!</v>
      </c>
    </row>
    <row r="189" ht="12.75">
      <c r="Z189" t="e">
        <f>E189/E184</f>
        <v>#DIV/0!</v>
      </c>
    </row>
    <row r="190" ht="12.75">
      <c r="Z190" t="e">
        <f>E190/E184</f>
        <v>#DIV/0!</v>
      </c>
    </row>
    <row r="191" ht="12.75">
      <c r="Z191" t="e">
        <f>E191/E184</f>
        <v>#DIV/0!</v>
      </c>
    </row>
    <row r="192" ht="12.75">
      <c r="Z192" t="e">
        <f>E192/E184</f>
        <v>#DIV/0!</v>
      </c>
    </row>
    <row r="193" ht="12.75">
      <c r="Z193" t="e">
        <f>E193/E184</f>
        <v>#DIV/0!</v>
      </c>
    </row>
    <row r="194" ht="12.75">
      <c r="Z194" t="e">
        <f>E194/E184</f>
        <v>#DIV/0!</v>
      </c>
    </row>
    <row r="195" ht="12.75">
      <c r="Z195" t="e">
        <f>E195/E184</f>
        <v>#DIV/0!</v>
      </c>
    </row>
    <row r="196" ht="12.75">
      <c r="Z196" t="e">
        <f>E196/E184</f>
        <v>#DIV/0!</v>
      </c>
    </row>
    <row r="197" ht="12.75">
      <c r="Z197" t="e">
        <f>E197/E184</f>
        <v>#DIV/0!</v>
      </c>
    </row>
    <row r="198" ht="12.75">
      <c r="Z198" t="e">
        <f>E198/E184</f>
        <v>#DIV/0!</v>
      </c>
    </row>
    <row r="199" ht="12.75">
      <c r="Z199" t="e">
        <f>E199/E184</f>
        <v>#DIV/0!</v>
      </c>
    </row>
    <row r="200" ht="12.75">
      <c r="Z200" t="e">
        <f>E200/E184</f>
        <v>#DIV/0!</v>
      </c>
    </row>
    <row r="201" ht="12.75">
      <c r="Z201" t="e">
        <f>E201/E184</f>
        <v>#DIV/0!</v>
      </c>
    </row>
    <row r="202" ht="12.75">
      <c r="Z202" t="e">
        <f>E202/E184</f>
        <v>#DIV/0!</v>
      </c>
    </row>
    <row r="203" spans="2:26" ht="12.75">
      <c r="B203" s="178"/>
      <c r="Z203" t="e">
        <f>E203/E184</f>
        <v>#DIV/0!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0"/>
  <dimension ref="A1:Z137"/>
  <sheetViews>
    <sheetView showZeros="0" zoomScalePageLayoutView="0" workbookViewId="0" topLeftCell="A1">
      <pane xSplit="2" ySplit="8" topLeftCell="C27" activePane="bottomRight" state="frozen"/>
      <selection pane="topLeft" activeCell="F1" sqref="F1:W1"/>
      <selection pane="topRight" activeCell="F1" sqref="F1:W1"/>
      <selection pane="bottomLeft" activeCell="F1" sqref="F1:W1"/>
      <selection pane="bottomRight" activeCell="A102" sqref="A102"/>
    </sheetView>
  </sheetViews>
  <sheetFormatPr defaultColWidth="11.421875" defaultRowHeight="12.75"/>
  <cols>
    <col min="1" max="1" width="3.28125" style="0" customWidth="1"/>
    <col min="2" max="2" width="20.421875" style="0" customWidth="1"/>
    <col min="3" max="3" width="38.00390625" style="0" customWidth="1"/>
    <col min="4" max="4" width="2.421875" style="0" customWidth="1"/>
    <col min="5" max="5" width="4.7109375" style="0" customWidth="1"/>
    <col min="6" max="23" width="3.8515625" style="0" customWidth="1"/>
    <col min="24" max="24" width="3.421875" style="0" customWidth="1"/>
    <col min="25" max="25" width="0" style="0" hidden="1" customWidth="1"/>
    <col min="26" max="26" width="7.421875" style="0" customWidth="1"/>
    <col min="27" max="27" width="5.28125" style="0" customWidth="1"/>
    <col min="28" max="28" width="4.7109375" style="0" customWidth="1"/>
  </cols>
  <sheetData>
    <row r="1" spans="1:24" ht="87" customHeight="1">
      <c r="A1" s="7"/>
      <c r="B1" s="1" t="s">
        <v>52</v>
      </c>
      <c r="C1" s="1" t="s">
        <v>53</v>
      </c>
      <c r="D1" s="256" t="s">
        <v>168</v>
      </c>
      <c r="E1" s="233"/>
      <c r="F1" s="254" t="s">
        <v>282</v>
      </c>
      <c r="G1" s="255"/>
      <c r="H1" s="254" t="s">
        <v>5</v>
      </c>
      <c r="I1" s="255"/>
      <c r="J1" s="254" t="s">
        <v>266</v>
      </c>
      <c r="K1" s="255"/>
      <c r="L1" s="254" t="s">
        <v>267</v>
      </c>
      <c r="M1" s="255"/>
      <c r="N1" s="254" t="s">
        <v>223</v>
      </c>
      <c r="O1" s="255"/>
      <c r="P1" s="238" t="s">
        <v>94</v>
      </c>
      <c r="Q1" s="239"/>
      <c r="R1" s="261" t="s">
        <v>130</v>
      </c>
      <c r="S1" s="255"/>
      <c r="T1" s="238" t="s">
        <v>286</v>
      </c>
      <c r="U1" s="239"/>
      <c r="V1" s="254" t="s">
        <v>287</v>
      </c>
      <c r="W1" s="255"/>
      <c r="X1" s="262" t="s">
        <v>169</v>
      </c>
    </row>
    <row r="2" spans="1:24" ht="12.75" customHeight="1">
      <c r="A2" s="248"/>
      <c r="B2" s="242" t="s">
        <v>77</v>
      </c>
      <c r="C2" s="243"/>
      <c r="D2" s="257"/>
      <c r="E2" s="4">
        <v>9</v>
      </c>
      <c r="F2" s="259"/>
      <c r="G2" s="260"/>
      <c r="H2" s="259"/>
      <c r="I2" s="260"/>
      <c r="J2" s="251"/>
      <c r="K2" s="241"/>
      <c r="L2" s="251"/>
      <c r="M2" s="241"/>
      <c r="N2" s="251"/>
      <c r="O2" s="241"/>
      <c r="P2" s="252"/>
      <c r="Q2" s="253"/>
      <c r="R2" s="259"/>
      <c r="S2" s="260"/>
      <c r="T2" s="124"/>
      <c r="U2" s="124"/>
      <c r="V2" s="270"/>
      <c r="W2" s="271"/>
      <c r="X2" s="263"/>
    </row>
    <row r="3" spans="1:24" ht="12.75" customHeight="1">
      <c r="A3" s="249"/>
      <c r="B3" s="244"/>
      <c r="C3" s="245"/>
      <c r="D3" s="257"/>
      <c r="E3" s="5">
        <v>11</v>
      </c>
      <c r="F3" s="266"/>
      <c r="G3" s="267"/>
      <c r="H3" s="259"/>
      <c r="I3" s="260"/>
      <c r="J3" s="251"/>
      <c r="K3" s="241"/>
      <c r="L3" s="251"/>
      <c r="M3" s="241"/>
      <c r="N3" s="251"/>
      <c r="O3" s="241"/>
      <c r="P3" s="252"/>
      <c r="Q3" s="253"/>
      <c r="R3" s="259"/>
      <c r="S3" s="260"/>
      <c r="T3" s="125"/>
      <c r="U3" s="125"/>
      <c r="V3" s="240"/>
      <c r="W3" s="241"/>
      <c r="X3" s="263"/>
    </row>
    <row r="4" spans="1:24" ht="12.75" customHeight="1">
      <c r="A4" s="249"/>
      <c r="B4" s="244"/>
      <c r="C4" s="245"/>
      <c r="D4" s="258"/>
      <c r="E4" s="5">
        <v>13</v>
      </c>
      <c r="F4" s="259"/>
      <c r="G4" s="260"/>
      <c r="H4" s="259"/>
      <c r="I4" s="260"/>
      <c r="J4" s="251"/>
      <c r="K4" s="241"/>
      <c r="L4" s="251"/>
      <c r="M4" s="241"/>
      <c r="N4" s="251"/>
      <c r="O4" s="241"/>
      <c r="P4" s="252"/>
      <c r="Q4" s="253"/>
      <c r="R4" s="259"/>
      <c r="S4" s="260"/>
      <c r="T4" s="125"/>
      <c r="U4" s="125"/>
      <c r="V4" s="240"/>
      <c r="W4" s="241"/>
      <c r="X4" s="264"/>
    </row>
    <row r="5" spans="1:24" ht="12.75" customHeight="1">
      <c r="A5" s="249"/>
      <c r="B5" s="244"/>
      <c r="C5" s="245"/>
      <c r="D5" s="258"/>
      <c r="E5" s="5">
        <v>15</v>
      </c>
      <c r="F5" s="266"/>
      <c r="G5" s="267"/>
      <c r="H5" s="259"/>
      <c r="I5" s="260"/>
      <c r="J5" s="251"/>
      <c r="K5" s="241"/>
      <c r="L5" s="251"/>
      <c r="M5" s="241"/>
      <c r="N5" s="251"/>
      <c r="O5" s="241"/>
      <c r="P5" s="252"/>
      <c r="Q5" s="253"/>
      <c r="R5" s="259"/>
      <c r="S5" s="260"/>
      <c r="T5" s="125"/>
      <c r="U5" s="125"/>
      <c r="V5" s="240"/>
      <c r="W5" s="241"/>
      <c r="X5" s="264"/>
    </row>
    <row r="6" spans="1:24" ht="12.75" customHeight="1">
      <c r="A6" s="249"/>
      <c r="B6" s="244"/>
      <c r="C6" s="245"/>
      <c r="D6" s="258"/>
      <c r="E6" s="5">
        <v>17</v>
      </c>
      <c r="F6" s="266"/>
      <c r="G6" s="267"/>
      <c r="H6" s="259"/>
      <c r="I6" s="260"/>
      <c r="J6" s="251"/>
      <c r="K6" s="241"/>
      <c r="L6" s="251"/>
      <c r="M6" s="241"/>
      <c r="N6" s="251"/>
      <c r="O6" s="241"/>
      <c r="P6" s="252"/>
      <c r="Q6" s="253"/>
      <c r="R6" s="259"/>
      <c r="S6" s="260"/>
      <c r="T6" s="125"/>
      <c r="U6" s="125"/>
      <c r="V6" s="240"/>
      <c r="W6" s="241"/>
      <c r="X6" s="264"/>
    </row>
    <row r="7" spans="1:24" ht="12.75" customHeight="1">
      <c r="A7" s="250"/>
      <c r="B7" s="246"/>
      <c r="C7" s="247"/>
      <c r="D7" s="258"/>
      <c r="E7" s="6" t="s">
        <v>54</v>
      </c>
      <c r="F7" s="268"/>
      <c r="G7" s="269"/>
      <c r="H7" s="259"/>
      <c r="I7" s="260"/>
      <c r="J7" s="240"/>
      <c r="K7" s="241"/>
      <c r="L7" s="240"/>
      <c r="M7" s="241"/>
      <c r="N7" s="240" t="s">
        <v>145</v>
      </c>
      <c r="O7" s="241"/>
      <c r="P7" s="240" t="s">
        <v>145</v>
      </c>
      <c r="Q7" s="241"/>
      <c r="R7" s="240"/>
      <c r="S7" s="241"/>
      <c r="T7" s="240" t="s">
        <v>145</v>
      </c>
      <c r="U7" s="241"/>
      <c r="V7" s="240" t="s">
        <v>145</v>
      </c>
      <c r="W7" s="241"/>
      <c r="X7" s="264"/>
    </row>
    <row r="8" spans="1:24" ht="34.5" customHeight="1">
      <c r="A8" s="60"/>
      <c r="B8" s="61" t="s">
        <v>143</v>
      </c>
      <c r="C8" s="62"/>
      <c r="D8" s="258"/>
      <c r="E8" s="63"/>
      <c r="F8" s="64" t="s">
        <v>55</v>
      </c>
      <c r="G8" s="65" t="s">
        <v>56</v>
      </c>
      <c r="H8" s="64" t="s">
        <v>55</v>
      </c>
      <c r="I8" s="65" t="s">
        <v>56</v>
      </c>
      <c r="J8" s="64" t="s">
        <v>55</v>
      </c>
      <c r="K8" s="65" t="s">
        <v>56</v>
      </c>
      <c r="L8" s="64" t="s">
        <v>55</v>
      </c>
      <c r="M8" s="65" t="s">
        <v>56</v>
      </c>
      <c r="N8" s="64" t="s">
        <v>55</v>
      </c>
      <c r="O8" s="65" t="s">
        <v>56</v>
      </c>
      <c r="P8" s="64" t="s">
        <v>55</v>
      </c>
      <c r="Q8" s="65" t="s">
        <v>56</v>
      </c>
      <c r="R8" s="64" t="s">
        <v>55</v>
      </c>
      <c r="S8" s="65" t="s">
        <v>56</v>
      </c>
      <c r="T8" s="132" t="s">
        <v>224</v>
      </c>
      <c r="U8" s="126" t="s">
        <v>225</v>
      </c>
      <c r="V8" s="64" t="s">
        <v>55</v>
      </c>
      <c r="W8" s="65" t="s">
        <v>56</v>
      </c>
      <c r="X8" s="265"/>
    </row>
    <row r="9" spans="1:24" ht="12" customHeight="1">
      <c r="A9" s="139" t="s">
        <v>57</v>
      </c>
      <c r="B9" s="98" t="s">
        <v>245</v>
      </c>
      <c r="C9" s="113" t="s">
        <v>7</v>
      </c>
      <c r="D9" s="32">
        <f aca="true" t="shared" si="0" ref="D9:D15">COUNTIF(F9:W9,"*)")</f>
        <v>1</v>
      </c>
      <c r="E9" s="147">
        <f aca="true" t="shared" si="1" ref="E9:E15">SUM(G9+I9+K9+M9+O9+Q9+S9+U9+W9)</f>
        <v>11</v>
      </c>
      <c r="F9" s="143" t="s">
        <v>2</v>
      </c>
      <c r="G9" s="42"/>
      <c r="H9" s="67">
        <v>8</v>
      </c>
      <c r="I9" s="156">
        <v>11</v>
      </c>
      <c r="J9" s="143" t="s">
        <v>8</v>
      </c>
      <c r="K9" s="156"/>
      <c r="L9" s="143" t="s">
        <v>8</v>
      </c>
      <c r="M9" s="42"/>
      <c r="N9" s="67" t="s">
        <v>8</v>
      </c>
      <c r="O9" s="42"/>
      <c r="P9" s="67" t="s">
        <v>8</v>
      </c>
      <c r="Q9" s="42"/>
      <c r="R9" s="67" t="s">
        <v>8</v>
      </c>
      <c r="S9" s="42"/>
      <c r="T9" s="67" t="s">
        <v>8</v>
      </c>
      <c r="U9" s="127"/>
      <c r="V9" s="67" t="s">
        <v>8</v>
      </c>
      <c r="W9" s="42"/>
      <c r="X9" s="68">
        <f>'Cupwertung Gesamt'!X9</f>
        <v>0</v>
      </c>
    </row>
    <row r="10" spans="1:24" ht="12" customHeight="1">
      <c r="A10" s="139" t="s">
        <v>58</v>
      </c>
      <c r="B10" s="98" t="s">
        <v>246</v>
      </c>
      <c r="C10" s="113" t="s">
        <v>7</v>
      </c>
      <c r="D10" s="32">
        <f t="shared" si="0"/>
        <v>1</v>
      </c>
      <c r="E10" s="147">
        <f t="shared" si="1"/>
        <v>10</v>
      </c>
      <c r="F10" s="155" t="s">
        <v>2</v>
      </c>
      <c r="G10" s="17"/>
      <c r="H10" s="11">
        <v>9</v>
      </c>
      <c r="I10" s="87">
        <v>10</v>
      </c>
      <c r="J10" s="155" t="s">
        <v>8</v>
      </c>
      <c r="K10" s="31"/>
      <c r="L10" s="11" t="s">
        <v>8</v>
      </c>
      <c r="M10" s="12"/>
      <c r="N10" s="11" t="s">
        <v>8</v>
      </c>
      <c r="O10" s="12"/>
      <c r="P10" s="11" t="s">
        <v>8</v>
      </c>
      <c r="Q10" s="12"/>
      <c r="R10" s="11" t="s">
        <v>8</v>
      </c>
      <c r="S10" s="12"/>
      <c r="T10" s="11" t="s">
        <v>8</v>
      </c>
      <c r="U10" s="31"/>
      <c r="V10" s="11" t="s">
        <v>8</v>
      </c>
      <c r="W10" s="12"/>
      <c r="X10" s="45">
        <f>'Cupwertung Gesamt'!X10</f>
        <v>0</v>
      </c>
    </row>
    <row r="11" spans="1:24" ht="12" customHeight="1">
      <c r="A11" s="139" t="s">
        <v>59</v>
      </c>
      <c r="B11" s="98" t="s">
        <v>110</v>
      </c>
      <c r="C11" s="113" t="s">
        <v>105</v>
      </c>
      <c r="D11" s="32">
        <f t="shared" si="0"/>
        <v>1</v>
      </c>
      <c r="E11" s="147">
        <f t="shared" si="1"/>
        <v>9</v>
      </c>
      <c r="F11" s="155" t="s">
        <v>2</v>
      </c>
      <c r="G11" s="17"/>
      <c r="H11" s="11" t="s">
        <v>8</v>
      </c>
      <c r="I11" s="87"/>
      <c r="J11" s="155" t="s">
        <v>8</v>
      </c>
      <c r="K11" s="31"/>
      <c r="L11" s="155">
        <v>1</v>
      </c>
      <c r="M11" s="17">
        <v>9</v>
      </c>
      <c r="N11" s="11" t="s">
        <v>8</v>
      </c>
      <c r="O11" s="12"/>
      <c r="P11" s="11" t="s">
        <v>8</v>
      </c>
      <c r="Q11" s="12"/>
      <c r="R11" s="11" t="s">
        <v>8</v>
      </c>
      <c r="S11" s="12"/>
      <c r="T11" s="11" t="s">
        <v>8</v>
      </c>
      <c r="U11" s="31"/>
      <c r="V11" s="11" t="s">
        <v>8</v>
      </c>
      <c r="W11" s="12"/>
      <c r="X11" s="45">
        <f>'Cupwertung Gesamt'!X11</f>
        <v>0</v>
      </c>
    </row>
    <row r="12" spans="1:24" ht="12" customHeight="1">
      <c r="A12" s="139" t="s">
        <v>60</v>
      </c>
      <c r="B12" s="98" t="s">
        <v>247</v>
      </c>
      <c r="C12" s="113" t="s">
        <v>7</v>
      </c>
      <c r="D12" s="32">
        <f t="shared" si="0"/>
        <v>1</v>
      </c>
      <c r="E12" s="147">
        <f t="shared" si="1"/>
        <v>9</v>
      </c>
      <c r="F12" s="144" t="s">
        <v>2</v>
      </c>
      <c r="G12" s="12"/>
      <c r="H12" s="11">
        <v>10</v>
      </c>
      <c r="I12" s="87">
        <v>9</v>
      </c>
      <c r="J12" s="144" t="s">
        <v>8</v>
      </c>
      <c r="K12" s="87"/>
      <c r="L12" s="144" t="s">
        <v>8</v>
      </c>
      <c r="M12" s="12"/>
      <c r="N12" s="11" t="s">
        <v>8</v>
      </c>
      <c r="O12" s="12"/>
      <c r="P12" s="11" t="s">
        <v>8</v>
      </c>
      <c r="Q12" s="12"/>
      <c r="R12" s="11" t="s">
        <v>8</v>
      </c>
      <c r="S12" s="12"/>
      <c r="T12" s="11" t="s">
        <v>8</v>
      </c>
      <c r="U12" s="31"/>
      <c r="V12" s="11" t="s">
        <v>8</v>
      </c>
      <c r="W12" s="12"/>
      <c r="X12" s="45">
        <f>'Cupwertung Gesamt'!X12</f>
        <v>0</v>
      </c>
    </row>
    <row r="13" spans="1:24" ht="12" customHeight="1">
      <c r="A13" s="139" t="s">
        <v>60</v>
      </c>
      <c r="B13" s="98" t="s">
        <v>327</v>
      </c>
      <c r="C13" s="113" t="s">
        <v>328</v>
      </c>
      <c r="D13" s="32">
        <f t="shared" si="0"/>
        <v>1</v>
      </c>
      <c r="E13" s="147">
        <f t="shared" si="1"/>
        <v>9</v>
      </c>
      <c r="F13" s="10" t="s">
        <v>2</v>
      </c>
      <c r="G13" s="12"/>
      <c r="H13" s="11" t="s">
        <v>8</v>
      </c>
      <c r="I13" s="87"/>
      <c r="J13" s="10" t="s">
        <v>8</v>
      </c>
      <c r="K13" s="87"/>
      <c r="L13" s="10" t="s">
        <v>8</v>
      </c>
      <c r="M13" s="12"/>
      <c r="N13" s="11">
        <v>10</v>
      </c>
      <c r="O13" s="12">
        <v>9</v>
      </c>
      <c r="P13" s="11" t="s">
        <v>8</v>
      </c>
      <c r="Q13" s="12"/>
      <c r="R13" s="11" t="s">
        <v>8</v>
      </c>
      <c r="S13" s="12"/>
      <c r="T13" s="11" t="s">
        <v>8</v>
      </c>
      <c r="U13" s="31"/>
      <c r="V13" s="11" t="s">
        <v>8</v>
      </c>
      <c r="W13" s="12"/>
      <c r="X13" s="45">
        <f>'Cupwertung Gesamt'!X13</f>
        <v>0</v>
      </c>
    </row>
    <row r="14" spans="1:24" ht="12.75">
      <c r="A14" s="139" t="s">
        <v>109</v>
      </c>
      <c r="B14" s="97" t="s">
        <v>248</v>
      </c>
      <c r="C14" s="97" t="s">
        <v>7</v>
      </c>
      <c r="D14" s="32">
        <f t="shared" si="0"/>
        <v>1</v>
      </c>
      <c r="E14" s="147">
        <f t="shared" si="1"/>
        <v>8</v>
      </c>
      <c r="F14" s="11" t="s">
        <v>2</v>
      </c>
      <c r="G14" s="12"/>
      <c r="H14" s="11">
        <v>11</v>
      </c>
      <c r="I14" s="87">
        <v>8</v>
      </c>
      <c r="J14" s="10" t="s">
        <v>8</v>
      </c>
      <c r="K14" s="87"/>
      <c r="L14" s="10" t="s">
        <v>8</v>
      </c>
      <c r="M14" s="12"/>
      <c r="N14" s="11" t="s">
        <v>8</v>
      </c>
      <c r="O14" s="12"/>
      <c r="P14" s="11" t="s">
        <v>8</v>
      </c>
      <c r="Q14" s="12"/>
      <c r="R14" s="11" t="s">
        <v>8</v>
      </c>
      <c r="S14" s="12"/>
      <c r="T14" s="11" t="s">
        <v>8</v>
      </c>
      <c r="U14" s="31"/>
      <c r="V14" s="11" t="s">
        <v>8</v>
      </c>
      <c r="W14" s="12"/>
      <c r="X14" s="45">
        <f>'Cupwertung Gesamt'!X14</f>
        <v>0</v>
      </c>
    </row>
    <row r="15" spans="1:24" ht="12.75">
      <c r="A15" s="139" t="s">
        <v>63</v>
      </c>
      <c r="B15" s="98" t="s">
        <v>112</v>
      </c>
      <c r="C15" s="98" t="s">
        <v>7</v>
      </c>
      <c r="D15" s="32">
        <f t="shared" si="0"/>
        <v>1</v>
      </c>
      <c r="E15" s="147">
        <f t="shared" si="1"/>
        <v>7</v>
      </c>
      <c r="F15" s="11" t="s">
        <v>2</v>
      </c>
      <c r="G15" s="25"/>
      <c r="H15" s="19">
        <v>12</v>
      </c>
      <c r="I15" s="123">
        <v>7</v>
      </c>
      <c r="J15" s="10" t="s">
        <v>8</v>
      </c>
      <c r="K15" s="123"/>
      <c r="L15" s="10" t="s">
        <v>8</v>
      </c>
      <c r="M15" s="25"/>
      <c r="N15" s="19" t="s">
        <v>8</v>
      </c>
      <c r="O15" s="25"/>
      <c r="P15" s="19" t="s">
        <v>8</v>
      </c>
      <c r="Q15" s="25"/>
      <c r="R15" s="19" t="s">
        <v>8</v>
      </c>
      <c r="S15" s="25"/>
      <c r="T15" s="19" t="s">
        <v>8</v>
      </c>
      <c r="U15" s="44"/>
      <c r="V15" s="19" t="s">
        <v>8</v>
      </c>
      <c r="W15" s="25"/>
      <c r="X15" s="45">
        <f>'Cupwertung Gesamt'!X15</f>
        <v>0</v>
      </c>
    </row>
    <row r="16" spans="1:24" ht="12.75">
      <c r="A16" s="139"/>
      <c r="B16" s="98"/>
      <c r="C16" s="98"/>
      <c r="D16" s="32"/>
      <c r="E16" s="147"/>
      <c r="F16" s="19"/>
      <c r="G16" s="25"/>
      <c r="H16" s="19"/>
      <c r="I16" s="123"/>
      <c r="J16" s="10"/>
      <c r="K16" s="123"/>
      <c r="L16" s="10"/>
      <c r="M16" s="25"/>
      <c r="N16" s="19"/>
      <c r="O16" s="25"/>
      <c r="P16" s="19"/>
      <c r="Q16" s="25"/>
      <c r="R16" s="19"/>
      <c r="S16" s="25"/>
      <c r="T16" s="19"/>
      <c r="U16" s="44"/>
      <c r="V16" s="19"/>
      <c r="W16" s="25"/>
      <c r="X16" s="45"/>
    </row>
    <row r="17" spans="1:24" ht="12.75">
      <c r="A17" s="201"/>
      <c r="B17" s="202"/>
      <c r="C17" s="202"/>
      <c r="D17" s="203">
        <f aca="true" t="shared" si="2" ref="D17:D70">COUNTIF(F17:W17,"*)")</f>
        <v>0</v>
      </c>
      <c r="E17" s="204"/>
      <c r="F17" s="205"/>
      <c r="G17" s="206"/>
      <c r="H17" s="205"/>
      <c r="I17" s="206"/>
      <c r="J17" s="207"/>
      <c r="K17" s="206"/>
      <c r="L17" s="207"/>
      <c r="M17" s="206"/>
      <c r="N17" s="205"/>
      <c r="O17" s="206"/>
      <c r="P17" s="205"/>
      <c r="Q17" s="206"/>
      <c r="R17" s="205"/>
      <c r="S17" s="206"/>
      <c r="T17" s="205"/>
      <c r="U17" s="208"/>
      <c r="V17" s="205"/>
      <c r="W17" s="206"/>
      <c r="X17" s="200">
        <f>'Cupwertung Gesamt'!X17</f>
        <v>0</v>
      </c>
    </row>
    <row r="18" spans="1:24" ht="12.75">
      <c r="A18" s="139" t="s">
        <v>57</v>
      </c>
      <c r="B18" s="98" t="s">
        <v>220</v>
      </c>
      <c r="C18" s="98" t="s">
        <v>182</v>
      </c>
      <c r="D18" s="32">
        <f t="shared" si="2"/>
        <v>1</v>
      </c>
      <c r="E18" s="81">
        <f aca="true" t="shared" si="3" ref="E18:E31">SUM(G18+I18+K18+M18+O18+Q18+S18+U18+W18)</f>
        <v>97</v>
      </c>
      <c r="F18" s="19">
        <v>1</v>
      </c>
      <c r="G18" s="25">
        <v>13</v>
      </c>
      <c r="H18" s="19">
        <v>4</v>
      </c>
      <c r="I18" s="25">
        <v>15</v>
      </c>
      <c r="J18" s="10">
        <v>1</v>
      </c>
      <c r="K18" s="25">
        <v>13</v>
      </c>
      <c r="L18" s="10">
        <v>1</v>
      </c>
      <c r="M18" s="25">
        <v>14</v>
      </c>
      <c r="N18" s="19">
        <v>1</v>
      </c>
      <c r="O18" s="25">
        <v>20</v>
      </c>
      <c r="P18" s="19" t="s">
        <v>8</v>
      </c>
      <c r="Q18" s="25"/>
      <c r="R18" s="19">
        <v>2</v>
      </c>
      <c r="S18" s="25">
        <v>9</v>
      </c>
      <c r="T18" s="19" t="s">
        <v>2</v>
      </c>
      <c r="U18" s="44"/>
      <c r="V18" s="19">
        <v>6</v>
      </c>
      <c r="W18" s="25">
        <v>13</v>
      </c>
      <c r="X18" s="45">
        <f>'Cupwertung Gesamt'!X18</f>
        <v>0</v>
      </c>
    </row>
    <row r="19" spans="1:24" ht="12.75">
      <c r="A19" s="139" t="s">
        <v>58</v>
      </c>
      <c r="B19" s="98" t="s">
        <v>134</v>
      </c>
      <c r="C19" s="98" t="s">
        <v>194</v>
      </c>
      <c r="D19" s="32">
        <f t="shared" si="2"/>
        <v>1</v>
      </c>
      <c r="E19" s="81">
        <f t="shared" si="3"/>
        <v>88</v>
      </c>
      <c r="F19" s="19">
        <v>2</v>
      </c>
      <c r="G19" s="25">
        <v>11</v>
      </c>
      <c r="H19" s="19">
        <v>6</v>
      </c>
      <c r="I19" s="25">
        <v>13</v>
      </c>
      <c r="J19" s="10">
        <v>2</v>
      </c>
      <c r="K19" s="25">
        <v>11</v>
      </c>
      <c r="L19" s="10">
        <v>2</v>
      </c>
      <c r="M19" s="25">
        <v>12</v>
      </c>
      <c r="N19" s="19" t="s">
        <v>2</v>
      </c>
      <c r="O19" s="25"/>
      <c r="P19" s="19" t="s">
        <v>8</v>
      </c>
      <c r="Q19" s="25"/>
      <c r="R19" s="19">
        <v>1</v>
      </c>
      <c r="S19" s="25">
        <v>11</v>
      </c>
      <c r="T19" s="19">
        <v>1</v>
      </c>
      <c r="U19" s="44">
        <v>16</v>
      </c>
      <c r="V19" s="19">
        <v>5</v>
      </c>
      <c r="W19" s="25">
        <v>14</v>
      </c>
      <c r="X19" s="45">
        <f>'Cupwertung Gesamt'!X19</f>
        <v>0</v>
      </c>
    </row>
    <row r="20" spans="1:24" ht="12.75">
      <c r="A20" s="139" t="s">
        <v>59</v>
      </c>
      <c r="B20" s="98" t="s">
        <v>283</v>
      </c>
      <c r="C20" s="97" t="s">
        <v>105</v>
      </c>
      <c r="D20" s="32">
        <f t="shared" si="2"/>
        <v>1</v>
      </c>
      <c r="E20" s="81">
        <f t="shared" si="3"/>
        <v>59</v>
      </c>
      <c r="F20" s="19">
        <v>4</v>
      </c>
      <c r="G20" s="25">
        <v>7</v>
      </c>
      <c r="H20" s="19" t="s">
        <v>2</v>
      </c>
      <c r="I20" s="25"/>
      <c r="J20" s="10" t="s">
        <v>8</v>
      </c>
      <c r="K20" s="25"/>
      <c r="L20" s="10">
        <v>3</v>
      </c>
      <c r="M20" s="25">
        <v>10</v>
      </c>
      <c r="N20" s="19">
        <v>4</v>
      </c>
      <c r="O20" s="25">
        <v>15</v>
      </c>
      <c r="P20" s="19" t="s">
        <v>8</v>
      </c>
      <c r="Q20" s="25"/>
      <c r="R20" s="19" t="s">
        <v>8</v>
      </c>
      <c r="S20" s="25"/>
      <c r="T20" s="19">
        <v>3</v>
      </c>
      <c r="U20" s="44">
        <v>12</v>
      </c>
      <c r="V20" s="19">
        <v>4</v>
      </c>
      <c r="W20" s="25">
        <v>15</v>
      </c>
      <c r="X20" s="45">
        <f>'Cupwertung Gesamt'!X20</f>
        <v>0</v>
      </c>
    </row>
    <row r="21" spans="1:24" ht="12.75">
      <c r="A21" s="139" t="s">
        <v>60</v>
      </c>
      <c r="B21" s="153" t="s">
        <v>263</v>
      </c>
      <c r="C21" s="97" t="s">
        <v>105</v>
      </c>
      <c r="D21" s="32">
        <f t="shared" si="2"/>
        <v>1</v>
      </c>
      <c r="E21" s="81">
        <f t="shared" si="3"/>
        <v>23</v>
      </c>
      <c r="F21" s="19" t="s">
        <v>2</v>
      </c>
      <c r="G21" s="25"/>
      <c r="H21" s="19" t="s">
        <v>8</v>
      </c>
      <c r="I21" s="25"/>
      <c r="J21" s="10">
        <v>4</v>
      </c>
      <c r="K21" s="25">
        <v>7</v>
      </c>
      <c r="L21" s="10">
        <v>5</v>
      </c>
      <c r="M21" s="25">
        <v>7</v>
      </c>
      <c r="N21" s="19" t="s">
        <v>8</v>
      </c>
      <c r="O21" s="25"/>
      <c r="P21" s="19" t="s">
        <v>8</v>
      </c>
      <c r="Q21" s="25"/>
      <c r="R21" s="19" t="s">
        <v>8</v>
      </c>
      <c r="S21" s="25"/>
      <c r="T21" s="19">
        <v>6</v>
      </c>
      <c r="U21" s="44">
        <v>9</v>
      </c>
      <c r="V21" s="19" t="s">
        <v>8</v>
      </c>
      <c r="W21" s="25"/>
      <c r="X21" s="45">
        <f>'Cupwertung Gesamt'!X21</f>
        <v>0</v>
      </c>
    </row>
    <row r="22" spans="1:24" ht="12.75">
      <c r="A22" s="139" t="s">
        <v>61</v>
      </c>
      <c r="B22" s="98" t="s">
        <v>107</v>
      </c>
      <c r="C22" s="97" t="s">
        <v>6</v>
      </c>
      <c r="D22" s="32">
        <f t="shared" si="2"/>
        <v>1</v>
      </c>
      <c r="E22" s="81">
        <f t="shared" si="3"/>
        <v>19</v>
      </c>
      <c r="F22" s="19">
        <v>3</v>
      </c>
      <c r="G22" s="25">
        <v>9</v>
      </c>
      <c r="H22" s="19" t="s">
        <v>2</v>
      </c>
      <c r="I22" s="25"/>
      <c r="J22" s="10" t="s">
        <v>8</v>
      </c>
      <c r="K22" s="25"/>
      <c r="L22" s="10" t="s">
        <v>8</v>
      </c>
      <c r="M22" s="25"/>
      <c r="N22" s="19" t="s">
        <v>8</v>
      </c>
      <c r="O22" s="25"/>
      <c r="P22" s="19" t="s">
        <v>8</v>
      </c>
      <c r="Q22" s="25"/>
      <c r="R22" s="19" t="s">
        <v>8</v>
      </c>
      <c r="S22" s="25"/>
      <c r="T22" s="19">
        <v>5</v>
      </c>
      <c r="U22" s="44">
        <v>10</v>
      </c>
      <c r="V22" s="19" t="s">
        <v>8</v>
      </c>
      <c r="W22" s="25"/>
      <c r="X22" s="45">
        <f>'Cupwertung Gesamt'!X22</f>
        <v>0</v>
      </c>
    </row>
    <row r="23" spans="1:24" ht="12.75">
      <c r="A23" s="139" t="s">
        <v>62</v>
      </c>
      <c r="B23" s="98" t="s">
        <v>13</v>
      </c>
      <c r="C23" s="97" t="s">
        <v>135</v>
      </c>
      <c r="D23" s="32">
        <f t="shared" si="2"/>
        <v>1</v>
      </c>
      <c r="E23" s="81">
        <f t="shared" si="3"/>
        <v>11</v>
      </c>
      <c r="F23" s="19" t="s">
        <v>2</v>
      </c>
      <c r="G23" s="25"/>
      <c r="H23" s="19" t="s">
        <v>8</v>
      </c>
      <c r="I23" s="25"/>
      <c r="J23" s="10" t="s">
        <v>8</v>
      </c>
      <c r="K23" s="25"/>
      <c r="L23" s="10" t="s">
        <v>8</v>
      </c>
      <c r="M23" s="25"/>
      <c r="N23" s="19" t="s">
        <v>8</v>
      </c>
      <c r="O23" s="25"/>
      <c r="P23" s="19" t="s">
        <v>8</v>
      </c>
      <c r="Q23" s="25"/>
      <c r="R23" s="19" t="s">
        <v>8</v>
      </c>
      <c r="S23" s="25"/>
      <c r="T23" s="19">
        <v>4</v>
      </c>
      <c r="U23" s="44">
        <v>11</v>
      </c>
      <c r="V23" s="19" t="s">
        <v>8</v>
      </c>
      <c r="W23" s="25"/>
      <c r="X23" s="45">
        <f>'Cupwertung Gesamt'!X23</f>
        <v>0</v>
      </c>
    </row>
    <row r="24" spans="1:24" ht="12.75">
      <c r="A24" s="139" t="s">
        <v>63</v>
      </c>
      <c r="B24" s="153" t="s">
        <v>244</v>
      </c>
      <c r="C24" s="97" t="s">
        <v>49</v>
      </c>
      <c r="D24" s="32">
        <f t="shared" si="2"/>
        <v>1</v>
      </c>
      <c r="E24" s="81">
        <f t="shared" si="3"/>
        <v>9</v>
      </c>
      <c r="F24" s="19" t="s">
        <v>2</v>
      </c>
      <c r="G24" s="25"/>
      <c r="H24" s="19" t="s">
        <v>8</v>
      </c>
      <c r="I24" s="25"/>
      <c r="J24" s="10">
        <v>3</v>
      </c>
      <c r="K24" s="25">
        <v>9</v>
      </c>
      <c r="L24" s="10" t="s">
        <v>8</v>
      </c>
      <c r="M24" s="25"/>
      <c r="N24" s="19" t="s">
        <v>8</v>
      </c>
      <c r="O24" s="25"/>
      <c r="P24" s="19" t="s">
        <v>8</v>
      </c>
      <c r="Q24" s="25"/>
      <c r="R24" s="19" t="s">
        <v>8</v>
      </c>
      <c r="S24" s="25"/>
      <c r="T24" s="19" t="s">
        <v>8</v>
      </c>
      <c r="U24" s="44"/>
      <c r="V24" s="19" t="s">
        <v>8</v>
      </c>
      <c r="W24" s="25"/>
      <c r="X24" s="45">
        <f>'Cupwertung Gesamt'!X24</f>
        <v>0</v>
      </c>
    </row>
    <row r="25" spans="1:24" ht="12.75">
      <c r="A25" s="139" t="s">
        <v>64</v>
      </c>
      <c r="B25" s="98" t="s">
        <v>114</v>
      </c>
      <c r="C25" s="98" t="s">
        <v>69</v>
      </c>
      <c r="D25" s="32">
        <f t="shared" si="2"/>
        <v>1</v>
      </c>
      <c r="E25" s="81">
        <f t="shared" si="3"/>
        <v>8</v>
      </c>
      <c r="F25" s="19" t="s">
        <v>2</v>
      </c>
      <c r="G25" s="25"/>
      <c r="H25" s="19" t="s">
        <v>8</v>
      </c>
      <c r="I25" s="25"/>
      <c r="J25" s="10" t="s">
        <v>8</v>
      </c>
      <c r="K25" s="25"/>
      <c r="L25" s="10">
        <v>4</v>
      </c>
      <c r="M25" s="25">
        <v>8</v>
      </c>
      <c r="N25" s="19" t="s">
        <v>8</v>
      </c>
      <c r="O25" s="25"/>
      <c r="P25" s="19" t="s">
        <v>8</v>
      </c>
      <c r="Q25" s="25"/>
      <c r="R25" s="19" t="s">
        <v>8</v>
      </c>
      <c r="S25" s="25"/>
      <c r="T25" s="19" t="s">
        <v>8</v>
      </c>
      <c r="U25" s="44"/>
      <c r="V25" s="19" t="s">
        <v>8</v>
      </c>
      <c r="W25" s="25"/>
      <c r="X25" s="45">
        <f>'Cupwertung Gesamt'!X25</f>
        <v>0</v>
      </c>
    </row>
    <row r="26" spans="1:24" ht="12.75">
      <c r="A26" s="139" t="s">
        <v>262</v>
      </c>
      <c r="B26" s="98" t="s">
        <v>82</v>
      </c>
      <c r="C26" s="98" t="s">
        <v>264</v>
      </c>
      <c r="D26" s="32">
        <f t="shared" si="2"/>
        <v>1</v>
      </c>
      <c r="E26" s="81">
        <f t="shared" si="3"/>
        <v>7</v>
      </c>
      <c r="F26" s="19" t="s">
        <v>2</v>
      </c>
      <c r="G26" s="25"/>
      <c r="H26" s="19" t="s">
        <v>8</v>
      </c>
      <c r="I26" s="25"/>
      <c r="J26" s="10" t="s">
        <v>8</v>
      </c>
      <c r="K26" s="25"/>
      <c r="L26" s="10" t="s">
        <v>8</v>
      </c>
      <c r="M26" s="25"/>
      <c r="N26" s="19" t="s">
        <v>8</v>
      </c>
      <c r="O26" s="25"/>
      <c r="P26" s="19" t="s">
        <v>8</v>
      </c>
      <c r="Q26" s="25"/>
      <c r="R26" s="19">
        <v>3</v>
      </c>
      <c r="S26" s="25">
        <v>7</v>
      </c>
      <c r="T26" s="19" t="s">
        <v>8</v>
      </c>
      <c r="U26" s="44"/>
      <c r="V26" s="19" t="s">
        <v>8</v>
      </c>
      <c r="W26" s="25"/>
      <c r="X26" s="45">
        <f>'Cupwertung Gesamt'!X26</f>
        <v>0</v>
      </c>
    </row>
    <row r="27" spans="1:24" ht="12.75">
      <c r="A27" s="139" t="s">
        <v>167</v>
      </c>
      <c r="B27" s="142" t="s">
        <v>15</v>
      </c>
      <c r="C27" s="152" t="s">
        <v>194</v>
      </c>
      <c r="D27" s="137">
        <f t="shared" si="2"/>
        <v>1</v>
      </c>
      <c r="E27" s="31">
        <f t="shared" si="3"/>
        <v>7</v>
      </c>
      <c r="F27" s="19" t="s">
        <v>2</v>
      </c>
      <c r="G27" s="87"/>
      <c r="H27" s="19" t="s">
        <v>8</v>
      </c>
      <c r="I27" s="87"/>
      <c r="J27" s="10" t="s">
        <v>8</v>
      </c>
      <c r="K27" s="87"/>
      <c r="L27" s="11" t="s">
        <v>8</v>
      </c>
      <c r="M27" s="25"/>
      <c r="N27" s="19" t="s">
        <v>8</v>
      </c>
      <c r="O27" s="25"/>
      <c r="P27" s="19" t="s">
        <v>8</v>
      </c>
      <c r="Q27" s="25"/>
      <c r="R27" s="19" t="s">
        <v>8</v>
      </c>
      <c r="S27" s="25"/>
      <c r="T27" s="19">
        <v>8</v>
      </c>
      <c r="U27" s="44">
        <v>7</v>
      </c>
      <c r="V27" s="19" t="s">
        <v>8</v>
      </c>
      <c r="W27" s="25"/>
      <c r="X27" s="45">
        <f>'Cupwertung Gesamt'!X27</f>
        <v>0</v>
      </c>
    </row>
    <row r="28" spans="1:24" ht="12.75">
      <c r="A28" s="139" t="s">
        <v>171</v>
      </c>
      <c r="B28" s="181" t="s">
        <v>284</v>
      </c>
      <c r="C28" s="152" t="s">
        <v>6</v>
      </c>
      <c r="D28" s="137">
        <f t="shared" si="2"/>
        <v>1</v>
      </c>
      <c r="E28" s="31">
        <f t="shared" si="3"/>
        <v>6</v>
      </c>
      <c r="F28" s="19">
        <v>5</v>
      </c>
      <c r="G28" s="87">
        <v>6</v>
      </c>
      <c r="H28" s="19" t="s">
        <v>2</v>
      </c>
      <c r="I28" s="87"/>
      <c r="J28" s="10" t="s">
        <v>8</v>
      </c>
      <c r="K28" s="87"/>
      <c r="L28" s="19" t="s">
        <v>8</v>
      </c>
      <c r="M28" s="25"/>
      <c r="N28" s="19" t="s">
        <v>8</v>
      </c>
      <c r="O28" s="25"/>
      <c r="P28" s="19" t="s">
        <v>8</v>
      </c>
      <c r="Q28" s="25"/>
      <c r="R28" s="19" t="s">
        <v>8</v>
      </c>
      <c r="S28" s="25"/>
      <c r="T28" s="19" t="s">
        <v>8</v>
      </c>
      <c r="U28" s="44"/>
      <c r="V28" s="19" t="s">
        <v>8</v>
      </c>
      <c r="W28" s="25"/>
      <c r="X28" s="45">
        <f>'Cupwertung Gesamt'!X28</f>
        <v>0</v>
      </c>
    </row>
    <row r="29" spans="1:24" ht="12.75">
      <c r="A29" s="139" t="s">
        <v>171</v>
      </c>
      <c r="B29" s="142" t="s">
        <v>115</v>
      </c>
      <c r="C29" s="97" t="s">
        <v>69</v>
      </c>
      <c r="D29" s="137">
        <f t="shared" si="2"/>
        <v>1</v>
      </c>
      <c r="E29" s="31">
        <f t="shared" si="3"/>
        <v>6</v>
      </c>
      <c r="F29" s="19" t="s">
        <v>2</v>
      </c>
      <c r="G29" s="87"/>
      <c r="H29" s="11" t="s">
        <v>8</v>
      </c>
      <c r="I29" s="87"/>
      <c r="J29" s="10" t="s">
        <v>8</v>
      </c>
      <c r="K29" s="87"/>
      <c r="L29" s="19">
        <v>6</v>
      </c>
      <c r="M29" s="25">
        <v>6</v>
      </c>
      <c r="N29" s="19" t="s">
        <v>8</v>
      </c>
      <c r="O29" s="25"/>
      <c r="P29" s="19" t="s">
        <v>8</v>
      </c>
      <c r="Q29" s="25"/>
      <c r="R29" s="19" t="s">
        <v>8</v>
      </c>
      <c r="S29" s="25"/>
      <c r="T29" s="19" t="s">
        <v>8</v>
      </c>
      <c r="U29" s="44"/>
      <c r="V29" s="19" t="s">
        <v>8</v>
      </c>
      <c r="W29" s="25"/>
      <c r="X29" s="45">
        <f>'Cupwertung Gesamt'!X29</f>
        <v>0</v>
      </c>
    </row>
    <row r="30" spans="1:24" ht="12.75">
      <c r="A30" s="139" t="s">
        <v>171</v>
      </c>
      <c r="B30" s="142" t="s">
        <v>294</v>
      </c>
      <c r="C30" s="152" t="s">
        <v>6</v>
      </c>
      <c r="D30" s="137">
        <f t="shared" si="2"/>
        <v>1</v>
      </c>
      <c r="E30" s="31">
        <f t="shared" si="3"/>
        <v>6</v>
      </c>
      <c r="F30" s="19" t="s">
        <v>2</v>
      </c>
      <c r="G30" s="87"/>
      <c r="H30" s="11">
        <v>13</v>
      </c>
      <c r="I30" s="87">
        <v>6</v>
      </c>
      <c r="J30" s="10" t="s">
        <v>8</v>
      </c>
      <c r="K30" s="87"/>
      <c r="L30" s="19" t="s">
        <v>8</v>
      </c>
      <c r="M30" s="25"/>
      <c r="N30" s="19" t="s">
        <v>8</v>
      </c>
      <c r="O30" s="25"/>
      <c r="P30" s="19" t="s">
        <v>8</v>
      </c>
      <c r="Q30" s="25"/>
      <c r="R30" s="19" t="s">
        <v>8</v>
      </c>
      <c r="S30" s="25"/>
      <c r="T30" s="19" t="s">
        <v>8</v>
      </c>
      <c r="U30" s="44"/>
      <c r="V30" s="19" t="s">
        <v>8</v>
      </c>
      <c r="W30" s="25"/>
      <c r="X30" s="45">
        <f>'Cupwertung Gesamt'!X30</f>
        <v>0</v>
      </c>
    </row>
    <row r="31" spans="1:24" ht="12.75">
      <c r="A31" s="139" t="s">
        <v>173</v>
      </c>
      <c r="B31" s="142" t="s">
        <v>318</v>
      </c>
      <c r="C31" s="152" t="s">
        <v>181</v>
      </c>
      <c r="D31" s="137">
        <f t="shared" si="2"/>
        <v>1</v>
      </c>
      <c r="E31" s="31">
        <f t="shared" si="3"/>
        <v>4</v>
      </c>
      <c r="F31" s="19" t="s">
        <v>2</v>
      </c>
      <c r="G31" s="87"/>
      <c r="H31" s="11">
        <v>15</v>
      </c>
      <c r="I31" s="87">
        <v>4</v>
      </c>
      <c r="J31" s="10" t="s">
        <v>8</v>
      </c>
      <c r="K31" s="87"/>
      <c r="L31" s="19" t="s">
        <v>8</v>
      </c>
      <c r="M31" s="25"/>
      <c r="N31" s="19" t="s">
        <v>8</v>
      </c>
      <c r="O31" s="25"/>
      <c r="P31" s="19" t="s">
        <v>8</v>
      </c>
      <c r="Q31" s="25"/>
      <c r="R31" s="19" t="s">
        <v>8</v>
      </c>
      <c r="S31" s="25"/>
      <c r="T31" s="19" t="s">
        <v>8</v>
      </c>
      <c r="U31" s="44"/>
      <c r="V31" s="19" t="s">
        <v>8</v>
      </c>
      <c r="W31" s="25"/>
      <c r="X31" s="45">
        <f>'Cupwertung Gesamt'!X31</f>
        <v>0</v>
      </c>
    </row>
    <row r="32" spans="1:24" ht="12.75">
      <c r="A32" s="139" t="s">
        <v>174</v>
      </c>
      <c r="B32" s="142" t="s">
        <v>317</v>
      </c>
      <c r="C32" s="97" t="s">
        <v>7</v>
      </c>
      <c r="D32" s="137">
        <f t="shared" si="2"/>
        <v>1</v>
      </c>
      <c r="E32" s="31">
        <f>SUM(G32+I32+K32+M32+O32+Q32+S32+W32)</f>
        <v>0</v>
      </c>
      <c r="F32" s="19" t="s">
        <v>2</v>
      </c>
      <c r="G32" s="87"/>
      <c r="H32" s="11">
        <v>23</v>
      </c>
      <c r="I32" s="87"/>
      <c r="J32" s="10" t="s">
        <v>8</v>
      </c>
      <c r="K32" s="87"/>
      <c r="L32" s="19" t="s">
        <v>8</v>
      </c>
      <c r="M32" s="25"/>
      <c r="N32" s="19" t="s">
        <v>8</v>
      </c>
      <c r="O32" s="25"/>
      <c r="P32" s="19" t="s">
        <v>8</v>
      </c>
      <c r="Q32" s="25"/>
      <c r="R32" s="19" t="s">
        <v>8</v>
      </c>
      <c r="S32" s="25"/>
      <c r="T32" s="19" t="s">
        <v>8</v>
      </c>
      <c r="U32" s="44"/>
      <c r="V32" s="19" t="s">
        <v>8</v>
      </c>
      <c r="W32" s="25"/>
      <c r="X32" s="45">
        <f>'Cupwertung Gesamt'!X32</f>
        <v>0</v>
      </c>
    </row>
    <row r="33" spans="1:24" ht="12.75">
      <c r="A33" s="139" t="s">
        <v>174</v>
      </c>
      <c r="B33" s="142" t="s">
        <v>316</v>
      </c>
      <c r="C33" s="97" t="s">
        <v>7</v>
      </c>
      <c r="D33" s="137">
        <f t="shared" si="2"/>
        <v>1</v>
      </c>
      <c r="E33" s="31">
        <f>SUM(G33+I33+K33+M33+O33+Q33+S33+W33)</f>
        <v>0</v>
      </c>
      <c r="F33" s="11" t="s">
        <v>2</v>
      </c>
      <c r="G33" s="87"/>
      <c r="H33" s="11">
        <v>25</v>
      </c>
      <c r="I33" s="87"/>
      <c r="J33" s="10" t="s">
        <v>8</v>
      </c>
      <c r="K33" s="87"/>
      <c r="L33" s="11" t="s">
        <v>8</v>
      </c>
      <c r="M33" s="12"/>
      <c r="N33" s="11" t="s">
        <v>8</v>
      </c>
      <c r="O33" s="12"/>
      <c r="P33" s="11" t="s">
        <v>8</v>
      </c>
      <c r="Q33" s="12"/>
      <c r="R33" s="11" t="s">
        <v>8</v>
      </c>
      <c r="S33" s="12"/>
      <c r="T33" s="11" t="s">
        <v>8</v>
      </c>
      <c r="U33" s="31"/>
      <c r="V33" s="11" t="s">
        <v>8</v>
      </c>
      <c r="W33" s="12"/>
      <c r="X33" s="45">
        <f>'Cupwertung Gesamt'!X33</f>
        <v>0</v>
      </c>
    </row>
    <row r="34" spans="1:24" ht="12.75">
      <c r="A34" s="139"/>
      <c r="B34" s="154"/>
      <c r="C34" s="105"/>
      <c r="D34" s="163"/>
      <c r="E34" s="70"/>
      <c r="F34" s="151"/>
      <c r="G34" s="150"/>
      <c r="H34" s="151"/>
      <c r="I34" s="150"/>
      <c r="J34" s="151"/>
      <c r="K34" s="150"/>
      <c r="L34" s="151"/>
      <c r="M34" s="150"/>
      <c r="N34" s="151"/>
      <c r="O34" s="150"/>
      <c r="P34" s="151"/>
      <c r="Q34" s="150"/>
      <c r="R34" s="151"/>
      <c r="S34" s="150"/>
      <c r="T34" s="151"/>
      <c r="U34" s="185"/>
      <c r="V34" s="151"/>
      <c r="W34" s="150"/>
      <c r="X34" s="186"/>
    </row>
    <row r="35" spans="1:24" ht="29.25">
      <c r="A35" s="3"/>
      <c r="B35" s="115" t="s">
        <v>144</v>
      </c>
      <c r="C35" s="115"/>
      <c r="D35" s="33">
        <f t="shared" si="2"/>
        <v>0</v>
      </c>
      <c r="E35" s="18"/>
      <c r="F35" s="8" t="s">
        <v>55</v>
      </c>
      <c r="G35" s="9" t="s">
        <v>56</v>
      </c>
      <c r="H35" s="8" t="s">
        <v>55</v>
      </c>
      <c r="I35" s="9" t="s">
        <v>56</v>
      </c>
      <c r="J35" s="8" t="s">
        <v>55</v>
      </c>
      <c r="K35" s="9" t="s">
        <v>56</v>
      </c>
      <c r="L35" s="8" t="s">
        <v>55</v>
      </c>
      <c r="M35" s="9" t="s">
        <v>56</v>
      </c>
      <c r="N35" s="8" t="s">
        <v>55</v>
      </c>
      <c r="O35" s="9" t="s">
        <v>56</v>
      </c>
      <c r="P35" s="8" t="s">
        <v>55</v>
      </c>
      <c r="Q35" s="9" t="s">
        <v>56</v>
      </c>
      <c r="R35" s="8" t="s">
        <v>55</v>
      </c>
      <c r="S35" s="9" t="s">
        <v>56</v>
      </c>
      <c r="T35" s="191" t="s">
        <v>224</v>
      </c>
      <c r="U35" s="129" t="s">
        <v>225</v>
      </c>
      <c r="V35" s="8" t="s">
        <v>55</v>
      </c>
      <c r="W35" s="9" t="s">
        <v>56</v>
      </c>
      <c r="X35" s="52">
        <f>Z35+AA35</f>
        <v>0</v>
      </c>
    </row>
    <row r="36" spans="1:24" ht="12.75">
      <c r="A36" s="3" t="s">
        <v>57</v>
      </c>
      <c r="B36" s="97" t="s">
        <v>221</v>
      </c>
      <c r="C36" s="113" t="s">
        <v>6</v>
      </c>
      <c r="D36" s="32">
        <f t="shared" si="2"/>
        <v>1</v>
      </c>
      <c r="E36" s="80">
        <f aca="true" t="shared" si="4" ref="E36:E41">SUM(G36+I36+K36+M36+O36+Q36+S36+U36+W36)</f>
        <v>95</v>
      </c>
      <c r="F36" s="10">
        <v>1</v>
      </c>
      <c r="G36" s="114">
        <v>13</v>
      </c>
      <c r="H36" s="10">
        <v>3</v>
      </c>
      <c r="I36" s="114">
        <v>16</v>
      </c>
      <c r="J36" s="10">
        <v>1</v>
      </c>
      <c r="K36" s="114">
        <v>12</v>
      </c>
      <c r="L36" s="10">
        <v>1</v>
      </c>
      <c r="M36" s="114">
        <v>13</v>
      </c>
      <c r="N36" s="10">
        <v>5</v>
      </c>
      <c r="O36" s="114">
        <v>14</v>
      </c>
      <c r="P36" s="10" t="s">
        <v>8</v>
      </c>
      <c r="Q36" s="114"/>
      <c r="R36" s="10">
        <v>1</v>
      </c>
      <c r="S36" s="114">
        <v>12</v>
      </c>
      <c r="T36" s="192">
        <v>1</v>
      </c>
      <c r="U36" s="130">
        <v>15</v>
      </c>
      <c r="V36" s="10" t="s">
        <v>2</v>
      </c>
      <c r="W36" s="114"/>
      <c r="X36" s="47">
        <f>'Cupwertung Gesamt'!X36</f>
        <v>0</v>
      </c>
    </row>
    <row r="37" spans="1:24" ht="12.75">
      <c r="A37" s="3" t="s">
        <v>58</v>
      </c>
      <c r="B37" s="97" t="s">
        <v>195</v>
      </c>
      <c r="C37" s="97" t="s">
        <v>194</v>
      </c>
      <c r="D37" s="32">
        <f t="shared" si="2"/>
        <v>1</v>
      </c>
      <c r="E37" s="81">
        <f>SUM(G37+I37+K37+M37+O37+Q37+S37+U37+W37)</f>
        <v>81</v>
      </c>
      <c r="F37" s="11">
        <v>3</v>
      </c>
      <c r="G37" s="12">
        <v>9</v>
      </c>
      <c r="H37" s="11">
        <v>6</v>
      </c>
      <c r="I37" s="12">
        <v>13</v>
      </c>
      <c r="J37" s="11">
        <v>2</v>
      </c>
      <c r="K37" s="12">
        <v>10</v>
      </c>
      <c r="L37" s="11">
        <v>2</v>
      </c>
      <c r="M37" s="12">
        <v>11</v>
      </c>
      <c r="N37" s="10">
        <v>4</v>
      </c>
      <c r="O37" s="12">
        <v>15</v>
      </c>
      <c r="P37" s="11" t="s">
        <v>8</v>
      </c>
      <c r="Q37" s="12"/>
      <c r="R37" s="10">
        <v>2</v>
      </c>
      <c r="S37" s="12">
        <v>10</v>
      </c>
      <c r="T37" s="193">
        <v>2</v>
      </c>
      <c r="U37" s="31">
        <v>13</v>
      </c>
      <c r="V37" s="11" t="s">
        <v>333</v>
      </c>
      <c r="W37" s="12"/>
      <c r="X37" s="47">
        <v>9</v>
      </c>
    </row>
    <row r="38" spans="1:24" ht="12.75">
      <c r="A38" s="3" t="s">
        <v>59</v>
      </c>
      <c r="B38" s="97" t="s">
        <v>285</v>
      </c>
      <c r="C38" s="97" t="s">
        <v>194</v>
      </c>
      <c r="D38" s="32">
        <f t="shared" si="2"/>
        <v>1</v>
      </c>
      <c r="E38" s="81">
        <f t="shared" si="4"/>
        <v>56</v>
      </c>
      <c r="F38" s="11">
        <v>4</v>
      </c>
      <c r="G38" s="12">
        <v>7</v>
      </c>
      <c r="H38" s="11">
        <v>12</v>
      </c>
      <c r="I38" s="12">
        <v>7</v>
      </c>
      <c r="J38" s="11">
        <v>3</v>
      </c>
      <c r="K38" s="12">
        <v>8</v>
      </c>
      <c r="L38" s="11">
        <v>4</v>
      </c>
      <c r="M38" s="12">
        <v>7</v>
      </c>
      <c r="N38" s="10" t="s">
        <v>2</v>
      </c>
      <c r="O38" s="12"/>
      <c r="P38" s="11" t="s">
        <v>8</v>
      </c>
      <c r="Q38" s="12"/>
      <c r="R38" s="10">
        <v>3</v>
      </c>
      <c r="S38" s="12">
        <v>8</v>
      </c>
      <c r="T38" s="193">
        <v>3</v>
      </c>
      <c r="U38" s="31">
        <v>11</v>
      </c>
      <c r="V38" s="11">
        <v>5</v>
      </c>
      <c r="W38" s="12">
        <v>8</v>
      </c>
      <c r="X38" s="47">
        <f>'Cupwertung Gesamt'!X38</f>
        <v>0</v>
      </c>
    </row>
    <row r="39" spans="1:24" ht="12.75">
      <c r="A39" s="3" t="s">
        <v>60</v>
      </c>
      <c r="B39" s="97" t="s">
        <v>315</v>
      </c>
      <c r="C39" s="98" t="s">
        <v>102</v>
      </c>
      <c r="D39" s="32">
        <f t="shared" si="2"/>
        <v>1</v>
      </c>
      <c r="E39" s="81">
        <f t="shared" si="4"/>
        <v>48</v>
      </c>
      <c r="F39" s="11" t="s">
        <v>2</v>
      </c>
      <c r="G39" s="12"/>
      <c r="H39" s="11">
        <v>15</v>
      </c>
      <c r="I39" s="12">
        <v>4</v>
      </c>
      <c r="J39" s="11">
        <v>4</v>
      </c>
      <c r="K39" s="12">
        <v>6</v>
      </c>
      <c r="L39" s="11">
        <v>5</v>
      </c>
      <c r="M39" s="12">
        <v>6</v>
      </c>
      <c r="N39" s="11">
        <v>9</v>
      </c>
      <c r="O39" s="12">
        <v>10</v>
      </c>
      <c r="P39" s="11" t="s">
        <v>8</v>
      </c>
      <c r="Q39" s="12"/>
      <c r="R39" s="10">
        <v>4</v>
      </c>
      <c r="S39" s="12">
        <v>6</v>
      </c>
      <c r="T39" s="193">
        <v>4</v>
      </c>
      <c r="U39" s="31">
        <v>9</v>
      </c>
      <c r="V39" s="11">
        <v>6</v>
      </c>
      <c r="W39" s="12">
        <v>7</v>
      </c>
      <c r="X39" s="47">
        <f>'Cupwertung Gesamt'!X39</f>
        <v>0</v>
      </c>
    </row>
    <row r="40" spans="1:24" ht="12.75">
      <c r="A40" s="3" t="s">
        <v>61</v>
      </c>
      <c r="B40" s="97" t="s">
        <v>81</v>
      </c>
      <c r="C40" s="98" t="s">
        <v>182</v>
      </c>
      <c r="D40" s="32">
        <f t="shared" si="2"/>
        <v>1</v>
      </c>
      <c r="E40" s="81">
        <f t="shared" si="4"/>
        <v>15</v>
      </c>
      <c r="F40" s="11">
        <v>5</v>
      </c>
      <c r="G40" s="12">
        <v>6</v>
      </c>
      <c r="H40" s="10">
        <v>19</v>
      </c>
      <c r="I40" s="12">
        <v>1</v>
      </c>
      <c r="J40" s="11" t="s">
        <v>2</v>
      </c>
      <c r="K40" s="12"/>
      <c r="L40" s="11" t="s">
        <v>8</v>
      </c>
      <c r="M40" s="12"/>
      <c r="N40" s="11" t="s">
        <v>8</v>
      </c>
      <c r="O40" s="12"/>
      <c r="P40" s="11" t="s">
        <v>8</v>
      </c>
      <c r="Q40" s="12"/>
      <c r="R40" s="10" t="s">
        <v>8</v>
      </c>
      <c r="S40" s="12"/>
      <c r="T40" s="193">
        <v>5</v>
      </c>
      <c r="U40" s="31">
        <v>8</v>
      </c>
      <c r="V40" s="11" t="s">
        <v>8</v>
      </c>
      <c r="W40" s="12"/>
      <c r="X40" s="47">
        <f>'Cupwertung Gesamt'!X40</f>
        <v>0</v>
      </c>
    </row>
    <row r="41" spans="1:24" ht="12.75">
      <c r="A41" s="3" t="s">
        <v>62</v>
      </c>
      <c r="B41" s="97" t="s">
        <v>18</v>
      </c>
      <c r="C41" s="98" t="s">
        <v>182</v>
      </c>
      <c r="D41" s="32">
        <f t="shared" si="2"/>
        <v>1</v>
      </c>
      <c r="E41" s="81">
        <f t="shared" si="4"/>
        <v>6</v>
      </c>
      <c r="F41" s="11" t="s">
        <v>2</v>
      </c>
      <c r="G41" s="12"/>
      <c r="H41" s="10" t="s">
        <v>8</v>
      </c>
      <c r="I41" s="12"/>
      <c r="J41" s="10" t="s">
        <v>8</v>
      </c>
      <c r="K41" s="12"/>
      <c r="L41" s="11" t="s">
        <v>8</v>
      </c>
      <c r="M41" s="12"/>
      <c r="N41" s="10" t="s">
        <v>8</v>
      </c>
      <c r="O41" s="12"/>
      <c r="P41" s="11" t="s">
        <v>8</v>
      </c>
      <c r="Q41" s="12"/>
      <c r="R41" s="10" t="s">
        <v>8</v>
      </c>
      <c r="S41" s="12"/>
      <c r="T41" s="193">
        <v>7</v>
      </c>
      <c r="U41" s="31">
        <v>6</v>
      </c>
      <c r="V41" s="11" t="s">
        <v>8</v>
      </c>
      <c r="W41" s="12"/>
      <c r="X41" s="47">
        <f>'Cupwertung Gesamt'!X41</f>
        <v>0</v>
      </c>
    </row>
    <row r="42" spans="1:24" ht="12.75">
      <c r="A42" s="3"/>
      <c r="B42" s="97"/>
      <c r="C42" s="97"/>
      <c r="D42" s="32">
        <f t="shared" si="2"/>
        <v>0</v>
      </c>
      <c r="E42" s="81">
        <f>SUM(G42+I42+K42+M42+O42+Q42+S42+W42)</f>
        <v>0</v>
      </c>
      <c r="F42" s="11"/>
      <c r="G42" s="12"/>
      <c r="H42" s="11"/>
      <c r="I42" s="12"/>
      <c r="J42" s="10"/>
      <c r="K42" s="12"/>
      <c r="L42" s="11"/>
      <c r="M42" s="12"/>
      <c r="N42" s="10"/>
      <c r="O42" s="12"/>
      <c r="P42" s="11"/>
      <c r="Q42" s="12"/>
      <c r="R42" s="10"/>
      <c r="S42" s="12"/>
      <c r="T42" s="193"/>
      <c r="U42" s="31"/>
      <c r="V42" s="11"/>
      <c r="W42" s="12"/>
      <c r="X42" s="47">
        <f>'Cupwertung Gesamt'!X42</f>
        <v>0</v>
      </c>
    </row>
    <row r="43" spans="1:24" ht="12.75">
      <c r="A43" s="209"/>
      <c r="B43" s="202"/>
      <c r="C43" s="202"/>
      <c r="D43" s="203">
        <f t="shared" si="2"/>
        <v>0</v>
      </c>
      <c r="E43" s="204">
        <f>SUM(G43+I43+K43+M43+O43+Q43+S43+W43)</f>
        <v>0</v>
      </c>
      <c r="F43" s="205"/>
      <c r="G43" s="206"/>
      <c r="H43" s="210"/>
      <c r="I43" s="206"/>
      <c r="J43" s="207"/>
      <c r="K43" s="206"/>
      <c r="L43" s="207"/>
      <c r="M43" s="206"/>
      <c r="N43" s="210"/>
      <c r="O43" s="206"/>
      <c r="P43" s="205"/>
      <c r="Q43" s="206"/>
      <c r="R43" s="205"/>
      <c r="S43" s="206"/>
      <c r="T43" s="211"/>
      <c r="U43" s="208"/>
      <c r="V43" s="205"/>
      <c r="W43" s="206"/>
      <c r="X43" s="212"/>
    </row>
    <row r="44" spans="1:24" ht="12.75">
      <c r="A44" s="139" t="s">
        <v>156</v>
      </c>
      <c r="B44" s="97" t="s">
        <v>339</v>
      </c>
      <c r="C44" s="98" t="s">
        <v>194</v>
      </c>
      <c r="D44" s="32">
        <f t="shared" si="2"/>
        <v>1</v>
      </c>
      <c r="E44" s="81">
        <f aca="true" t="shared" si="5" ref="E44:E61">SUM(G44+I44+K44+M44+O44+Q44+S44+U44+W44)</f>
        <v>114</v>
      </c>
      <c r="F44" s="11">
        <v>1</v>
      </c>
      <c r="G44" s="12">
        <v>15</v>
      </c>
      <c r="H44" s="10">
        <v>6</v>
      </c>
      <c r="I44" s="12">
        <v>13</v>
      </c>
      <c r="J44" s="10">
        <v>2</v>
      </c>
      <c r="K44" s="12">
        <v>18</v>
      </c>
      <c r="L44" s="11">
        <v>1</v>
      </c>
      <c r="M44" s="12">
        <v>18</v>
      </c>
      <c r="N44" s="10">
        <v>1</v>
      </c>
      <c r="O44" s="12">
        <v>20</v>
      </c>
      <c r="P44" s="11" t="s">
        <v>8</v>
      </c>
      <c r="Q44" s="12"/>
      <c r="R44" s="11">
        <v>1</v>
      </c>
      <c r="S44" s="12">
        <v>14</v>
      </c>
      <c r="T44" s="193">
        <v>1</v>
      </c>
      <c r="U44" s="31">
        <v>16</v>
      </c>
      <c r="V44" s="11" t="s">
        <v>2</v>
      </c>
      <c r="W44" s="12"/>
      <c r="X44" s="45"/>
    </row>
    <row r="45" spans="1:24" ht="12.75">
      <c r="A45" s="184" t="s">
        <v>157</v>
      </c>
      <c r="B45" s="97" t="s">
        <v>222</v>
      </c>
      <c r="C45" s="97" t="s">
        <v>102</v>
      </c>
      <c r="D45" s="32">
        <f t="shared" si="2"/>
        <v>1</v>
      </c>
      <c r="E45" s="81">
        <f t="shared" si="5"/>
        <v>106</v>
      </c>
      <c r="F45" s="11">
        <v>2</v>
      </c>
      <c r="G45" s="12">
        <v>13</v>
      </c>
      <c r="H45" s="11">
        <v>3</v>
      </c>
      <c r="I45" s="12">
        <v>16</v>
      </c>
      <c r="J45" s="11">
        <v>1</v>
      </c>
      <c r="K45" s="12">
        <v>20</v>
      </c>
      <c r="L45" s="11">
        <v>2</v>
      </c>
      <c r="M45" s="12">
        <v>16</v>
      </c>
      <c r="N45" s="11">
        <v>5</v>
      </c>
      <c r="O45" s="12">
        <v>14</v>
      </c>
      <c r="P45" s="11" t="s">
        <v>8</v>
      </c>
      <c r="Q45" s="12"/>
      <c r="R45" s="10" t="s">
        <v>334</v>
      </c>
      <c r="S45" s="12"/>
      <c r="T45" s="193">
        <v>2</v>
      </c>
      <c r="U45" s="31">
        <v>14</v>
      </c>
      <c r="V45" s="11">
        <v>6</v>
      </c>
      <c r="W45" s="12">
        <v>13</v>
      </c>
      <c r="X45" s="45">
        <v>12</v>
      </c>
    </row>
    <row r="46" spans="1:24" ht="12.75">
      <c r="A46" s="139" t="s">
        <v>59</v>
      </c>
      <c r="B46" s="97" t="s">
        <v>104</v>
      </c>
      <c r="C46" s="97" t="s">
        <v>105</v>
      </c>
      <c r="D46" s="32">
        <f t="shared" si="2"/>
        <v>1</v>
      </c>
      <c r="E46" s="81">
        <f t="shared" si="5"/>
        <v>78</v>
      </c>
      <c r="F46" s="11">
        <v>5</v>
      </c>
      <c r="G46" s="12">
        <v>8</v>
      </c>
      <c r="H46" s="10" t="s">
        <v>335</v>
      </c>
      <c r="I46" s="12"/>
      <c r="J46" s="11">
        <v>5</v>
      </c>
      <c r="K46" s="12">
        <v>14</v>
      </c>
      <c r="L46" s="11">
        <v>4</v>
      </c>
      <c r="M46" s="12">
        <v>13</v>
      </c>
      <c r="N46" s="11">
        <v>9</v>
      </c>
      <c r="O46" s="12">
        <v>10</v>
      </c>
      <c r="P46" s="11" t="s">
        <v>8</v>
      </c>
      <c r="Q46" s="12"/>
      <c r="R46" s="10">
        <v>3</v>
      </c>
      <c r="S46" s="12">
        <v>10</v>
      </c>
      <c r="T46" s="192">
        <v>4</v>
      </c>
      <c r="U46" s="130">
        <v>11</v>
      </c>
      <c r="V46" s="10">
        <v>7</v>
      </c>
      <c r="W46" s="12">
        <v>12</v>
      </c>
      <c r="X46" s="45">
        <v>6</v>
      </c>
    </row>
    <row r="47" spans="1:24" ht="12.75">
      <c r="A47" s="184" t="s">
        <v>60</v>
      </c>
      <c r="B47" s="97" t="s">
        <v>103</v>
      </c>
      <c r="C47" s="98" t="s">
        <v>102</v>
      </c>
      <c r="D47" s="32">
        <f t="shared" si="2"/>
        <v>1</v>
      </c>
      <c r="E47" s="81">
        <f t="shared" si="5"/>
        <v>51</v>
      </c>
      <c r="F47" s="11">
        <v>4</v>
      </c>
      <c r="G47" s="12">
        <v>9</v>
      </c>
      <c r="H47" s="10">
        <v>9</v>
      </c>
      <c r="I47" s="12">
        <v>10</v>
      </c>
      <c r="J47" s="11">
        <v>7</v>
      </c>
      <c r="K47" s="12">
        <v>12</v>
      </c>
      <c r="L47" s="11">
        <v>6</v>
      </c>
      <c r="M47" s="12">
        <v>11</v>
      </c>
      <c r="N47" s="11" t="s">
        <v>2</v>
      </c>
      <c r="O47" s="12"/>
      <c r="P47" s="11" t="s">
        <v>8</v>
      </c>
      <c r="Q47" s="12"/>
      <c r="R47" s="10" t="s">
        <v>8</v>
      </c>
      <c r="S47" s="12"/>
      <c r="T47" s="193">
        <v>6</v>
      </c>
      <c r="U47" s="31">
        <v>9</v>
      </c>
      <c r="V47" s="11" t="s">
        <v>8</v>
      </c>
      <c r="W47" s="12"/>
      <c r="X47" s="45"/>
    </row>
    <row r="48" spans="1:24" ht="12.75">
      <c r="A48" s="139" t="s">
        <v>61</v>
      </c>
      <c r="B48" s="97" t="s">
        <v>116</v>
      </c>
      <c r="C48" s="97" t="s">
        <v>105</v>
      </c>
      <c r="D48" s="32">
        <f t="shared" si="2"/>
        <v>1</v>
      </c>
      <c r="E48" s="81">
        <f t="shared" si="5"/>
        <v>49</v>
      </c>
      <c r="F48" s="11" t="s">
        <v>2</v>
      </c>
      <c r="G48" s="25"/>
      <c r="H48" s="19" t="s">
        <v>8</v>
      </c>
      <c r="I48" s="25"/>
      <c r="J48" s="19" t="s">
        <v>8</v>
      </c>
      <c r="K48" s="25"/>
      <c r="L48" s="19">
        <v>5</v>
      </c>
      <c r="M48" s="25">
        <v>12</v>
      </c>
      <c r="N48" s="19">
        <v>12</v>
      </c>
      <c r="O48" s="25">
        <v>7</v>
      </c>
      <c r="P48" s="11" t="s">
        <v>8</v>
      </c>
      <c r="Q48" s="25"/>
      <c r="R48" s="19">
        <v>4</v>
      </c>
      <c r="S48" s="25">
        <v>8</v>
      </c>
      <c r="T48" s="194">
        <v>3</v>
      </c>
      <c r="U48" s="44">
        <v>12</v>
      </c>
      <c r="V48" s="19">
        <v>9</v>
      </c>
      <c r="W48" s="25">
        <v>10</v>
      </c>
      <c r="X48" s="45"/>
    </row>
    <row r="49" spans="1:24" ht="12.75">
      <c r="A49" s="184" t="s">
        <v>62</v>
      </c>
      <c r="B49" s="97" t="s">
        <v>313</v>
      </c>
      <c r="C49" s="97" t="s">
        <v>105</v>
      </c>
      <c r="D49" s="32">
        <f t="shared" si="2"/>
        <v>1</v>
      </c>
      <c r="E49" s="81">
        <f t="shared" si="5"/>
        <v>33</v>
      </c>
      <c r="F49" s="11" t="s">
        <v>2</v>
      </c>
      <c r="G49" s="12"/>
      <c r="H49" s="11" t="s">
        <v>8</v>
      </c>
      <c r="I49" s="12"/>
      <c r="J49" s="11">
        <v>8</v>
      </c>
      <c r="K49" s="12">
        <v>11</v>
      </c>
      <c r="L49" s="11" t="s">
        <v>8</v>
      </c>
      <c r="M49" s="12"/>
      <c r="N49" s="11" t="s">
        <v>8</v>
      </c>
      <c r="O49" s="12"/>
      <c r="P49" s="11" t="s">
        <v>8</v>
      </c>
      <c r="Q49" s="12"/>
      <c r="R49" s="11">
        <v>5</v>
      </c>
      <c r="S49" s="12">
        <v>7</v>
      </c>
      <c r="T49" s="193">
        <v>8</v>
      </c>
      <c r="U49" s="31">
        <v>7</v>
      </c>
      <c r="V49" s="11">
        <v>11</v>
      </c>
      <c r="W49" s="12">
        <v>8</v>
      </c>
      <c r="X49" s="45"/>
    </row>
    <row r="50" spans="1:24" ht="12.75">
      <c r="A50" s="139" t="s">
        <v>63</v>
      </c>
      <c r="B50" s="97" t="s">
        <v>201</v>
      </c>
      <c r="C50" s="97" t="s">
        <v>105</v>
      </c>
      <c r="D50" s="32">
        <f t="shared" si="2"/>
        <v>1</v>
      </c>
      <c r="E50" s="81">
        <f t="shared" si="5"/>
        <v>27</v>
      </c>
      <c r="F50" s="11" t="s">
        <v>2</v>
      </c>
      <c r="G50" s="25"/>
      <c r="H50" s="11" t="s">
        <v>8</v>
      </c>
      <c r="I50" s="12"/>
      <c r="J50" s="11" t="s">
        <v>8</v>
      </c>
      <c r="K50" s="12"/>
      <c r="L50" s="11" t="s">
        <v>8</v>
      </c>
      <c r="M50" s="12"/>
      <c r="N50" s="11">
        <v>27</v>
      </c>
      <c r="O50" s="12"/>
      <c r="P50" s="11" t="s">
        <v>8</v>
      </c>
      <c r="Q50" s="12"/>
      <c r="R50" s="11">
        <v>6</v>
      </c>
      <c r="S50" s="12">
        <v>6</v>
      </c>
      <c r="T50" s="193">
        <v>5</v>
      </c>
      <c r="U50" s="31">
        <v>10</v>
      </c>
      <c r="V50" s="11">
        <v>8</v>
      </c>
      <c r="W50" s="12">
        <v>11</v>
      </c>
      <c r="X50" s="45"/>
    </row>
    <row r="51" spans="1:24" ht="12.75">
      <c r="A51" s="184" t="s">
        <v>64</v>
      </c>
      <c r="B51" s="97" t="s">
        <v>314</v>
      </c>
      <c r="C51" s="97" t="s">
        <v>102</v>
      </c>
      <c r="D51" s="32">
        <f t="shared" si="2"/>
        <v>1</v>
      </c>
      <c r="E51" s="81">
        <f t="shared" si="5"/>
        <v>14</v>
      </c>
      <c r="F51" s="11" t="s">
        <v>2</v>
      </c>
      <c r="G51" s="12"/>
      <c r="H51" s="11">
        <v>19</v>
      </c>
      <c r="I51" s="12">
        <v>1</v>
      </c>
      <c r="J51" s="11">
        <v>6</v>
      </c>
      <c r="K51" s="12">
        <v>13</v>
      </c>
      <c r="L51" s="11" t="s">
        <v>8</v>
      </c>
      <c r="M51" s="12"/>
      <c r="N51" s="11" t="s">
        <v>8</v>
      </c>
      <c r="O51" s="12"/>
      <c r="P51" s="11" t="s">
        <v>8</v>
      </c>
      <c r="Q51" s="12"/>
      <c r="R51" s="10" t="s">
        <v>8</v>
      </c>
      <c r="S51" s="12"/>
      <c r="T51" s="193" t="s">
        <v>8</v>
      </c>
      <c r="U51" s="31"/>
      <c r="V51" s="11" t="s">
        <v>8</v>
      </c>
      <c r="W51" s="12"/>
      <c r="X51" s="45"/>
    </row>
    <row r="52" spans="1:24" ht="12.75">
      <c r="A52" s="139" t="s">
        <v>65</v>
      </c>
      <c r="B52" s="97" t="s">
        <v>312</v>
      </c>
      <c r="C52" s="98" t="s">
        <v>49</v>
      </c>
      <c r="D52" s="32">
        <f t="shared" si="2"/>
        <v>1</v>
      </c>
      <c r="E52" s="81">
        <f t="shared" si="5"/>
        <v>10</v>
      </c>
      <c r="F52" s="11" t="s">
        <v>2</v>
      </c>
      <c r="G52" s="12"/>
      <c r="H52" s="11" t="s">
        <v>8</v>
      </c>
      <c r="I52" s="25"/>
      <c r="J52" s="19">
        <v>9</v>
      </c>
      <c r="K52" s="25">
        <v>10</v>
      </c>
      <c r="L52" s="19" t="s">
        <v>8</v>
      </c>
      <c r="M52" s="25"/>
      <c r="N52" s="19" t="s">
        <v>8</v>
      </c>
      <c r="O52" s="25"/>
      <c r="P52" s="19" t="s">
        <v>8</v>
      </c>
      <c r="Q52" s="25"/>
      <c r="R52" s="19" t="s">
        <v>8</v>
      </c>
      <c r="S52" s="25"/>
      <c r="T52" s="194" t="s">
        <v>8</v>
      </c>
      <c r="U52" s="44"/>
      <c r="V52" s="19" t="s">
        <v>8</v>
      </c>
      <c r="W52" s="25"/>
      <c r="X52" s="45"/>
    </row>
    <row r="53" spans="1:24" ht="12.75">
      <c r="A53" s="139" t="s">
        <v>167</v>
      </c>
      <c r="B53" s="157" t="s">
        <v>117</v>
      </c>
      <c r="C53" s="98" t="s">
        <v>69</v>
      </c>
      <c r="D53" s="32">
        <f t="shared" si="2"/>
        <v>1</v>
      </c>
      <c r="E53" s="81">
        <f t="shared" si="5"/>
        <v>9</v>
      </c>
      <c r="F53" s="11" t="s">
        <v>2</v>
      </c>
      <c r="G53" s="25"/>
      <c r="H53" s="11" t="s">
        <v>8</v>
      </c>
      <c r="I53" s="25"/>
      <c r="J53" s="19" t="s">
        <v>8</v>
      </c>
      <c r="K53" s="25"/>
      <c r="L53" s="19">
        <v>8</v>
      </c>
      <c r="M53" s="25">
        <v>9</v>
      </c>
      <c r="N53" s="19" t="s">
        <v>8</v>
      </c>
      <c r="O53" s="25"/>
      <c r="P53" s="19" t="s">
        <v>8</v>
      </c>
      <c r="Q53" s="25"/>
      <c r="R53" s="19" t="s">
        <v>8</v>
      </c>
      <c r="S53" s="25"/>
      <c r="T53" s="194" t="s">
        <v>8</v>
      </c>
      <c r="U53" s="44"/>
      <c r="V53" s="19" t="s">
        <v>8</v>
      </c>
      <c r="W53" s="25"/>
      <c r="X53" s="77"/>
    </row>
    <row r="54" spans="1:24" ht="12.75">
      <c r="A54" s="184" t="s">
        <v>171</v>
      </c>
      <c r="B54" s="97" t="s">
        <v>311</v>
      </c>
      <c r="C54" s="98" t="s">
        <v>49</v>
      </c>
      <c r="D54" s="32">
        <f t="shared" si="2"/>
        <v>1</v>
      </c>
      <c r="E54" s="81">
        <f t="shared" si="5"/>
        <v>9</v>
      </c>
      <c r="F54" s="11" t="s">
        <v>2</v>
      </c>
      <c r="G54" s="25"/>
      <c r="H54" s="11" t="s">
        <v>8</v>
      </c>
      <c r="I54" s="12"/>
      <c r="J54" s="19">
        <v>10</v>
      </c>
      <c r="K54" s="12">
        <v>9</v>
      </c>
      <c r="L54" s="11" t="s">
        <v>8</v>
      </c>
      <c r="M54" s="12"/>
      <c r="N54" s="11" t="s">
        <v>8</v>
      </c>
      <c r="O54" s="12"/>
      <c r="P54" s="11" t="s">
        <v>8</v>
      </c>
      <c r="Q54" s="12"/>
      <c r="R54" s="10" t="s">
        <v>8</v>
      </c>
      <c r="S54" s="12"/>
      <c r="T54" s="194" t="s">
        <v>8</v>
      </c>
      <c r="U54" s="44"/>
      <c r="V54" s="10" t="s">
        <v>8</v>
      </c>
      <c r="W54" s="12"/>
      <c r="X54" s="45"/>
    </row>
    <row r="55" spans="1:24" ht="12.75">
      <c r="A55" s="184" t="s">
        <v>170</v>
      </c>
      <c r="B55" s="98" t="s">
        <v>261</v>
      </c>
      <c r="C55" s="98" t="s">
        <v>105</v>
      </c>
      <c r="D55" s="32">
        <f t="shared" si="2"/>
        <v>1</v>
      </c>
      <c r="E55" s="81">
        <f t="shared" si="5"/>
        <v>8</v>
      </c>
      <c r="F55" s="11" t="s">
        <v>2</v>
      </c>
      <c r="G55" s="25"/>
      <c r="H55" s="11">
        <v>23</v>
      </c>
      <c r="I55" s="25"/>
      <c r="J55" s="19" t="s">
        <v>8</v>
      </c>
      <c r="K55" s="25"/>
      <c r="L55" s="19">
        <v>9</v>
      </c>
      <c r="M55" s="25">
        <v>8</v>
      </c>
      <c r="N55" s="19" t="s">
        <v>8</v>
      </c>
      <c r="O55" s="25"/>
      <c r="P55" s="19" t="s">
        <v>8</v>
      </c>
      <c r="Q55" s="25"/>
      <c r="R55" s="19" t="s">
        <v>8</v>
      </c>
      <c r="S55" s="25"/>
      <c r="T55" s="194" t="s">
        <v>8</v>
      </c>
      <c r="U55" s="44"/>
      <c r="V55" s="19" t="s">
        <v>8</v>
      </c>
      <c r="W55" s="25"/>
      <c r="X55" s="77"/>
    </row>
    <row r="56" spans="1:24" ht="12.75">
      <c r="A56" s="184" t="s">
        <v>173</v>
      </c>
      <c r="B56" s="98" t="s">
        <v>106</v>
      </c>
      <c r="C56" s="98" t="s">
        <v>102</v>
      </c>
      <c r="D56" s="32">
        <f t="shared" si="2"/>
        <v>1</v>
      </c>
      <c r="E56" s="81">
        <f t="shared" si="5"/>
        <v>7</v>
      </c>
      <c r="F56" s="11">
        <v>6</v>
      </c>
      <c r="G56" s="25">
        <v>7</v>
      </c>
      <c r="H56" s="11">
        <v>26</v>
      </c>
      <c r="I56" s="25"/>
      <c r="J56" s="19" t="s">
        <v>2</v>
      </c>
      <c r="K56" s="25"/>
      <c r="L56" s="19" t="s">
        <v>8</v>
      </c>
      <c r="M56" s="25"/>
      <c r="N56" s="19" t="s">
        <v>8</v>
      </c>
      <c r="O56" s="25"/>
      <c r="P56" s="19" t="s">
        <v>8</v>
      </c>
      <c r="Q56" s="25"/>
      <c r="R56" s="19" t="s">
        <v>8</v>
      </c>
      <c r="S56" s="25"/>
      <c r="T56" s="194" t="s">
        <v>8</v>
      </c>
      <c r="U56" s="44"/>
      <c r="V56" s="19" t="s">
        <v>8</v>
      </c>
      <c r="W56" s="25"/>
      <c r="X56" s="77"/>
    </row>
    <row r="57" spans="1:24" ht="12.75">
      <c r="A57" s="139" t="s">
        <v>174</v>
      </c>
      <c r="B57" s="98" t="s">
        <v>336</v>
      </c>
      <c r="C57" s="98" t="s">
        <v>105</v>
      </c>
      <c r="D57" s="32">
        <f t="shared" si="2"/>
        <v>1</v>
      </c>
      <c r="E57" s="81">
        <f t="shared" si="5"/>
        <v>4</v>
      </c>
      <c r="F57" s="19" t="s">
        <v>2</v>
      </c>
      <c r="G57" s="25"/>
      <c r="H57" s="19" t="s">
        <v>8</v>
      </c>
      <c r="I57" s="25"/>
      <c r="J57" s="19" t="s">
        <v>8</v>
      </c>
      <c r="K57" s="25"/>
      <c r="L57" s="19" t="s">
        <v>8</v>
      </c>
      <c r="M57" s="25"/>
      <c r="N57" s="19" t="s">
        <v>8</v>
      </c>
      <c r="O57" s="25"/>
      <c r="P57" s="19" t="s">
        <v>8</v>
      </c>
      <c r="Q57" s="25"/>
      <c r="R57" s="19" t="s">
        <v>8</v>
      </c>
      <c r="S57" s="25"/>
      <c r="T57" s="194" t="s">
        <v>8</v>
      </c>
      <c r="U57" s="44"/>
      <c r="V57" s="19">
        <v>15</v>
      </c>
      <c r="W57" s="25">
        <v>4</v>
      </c>
      <c r="X57" s="77"/>
    </row>
    <row r="58" spans="1:24" ht="12.75">
      <c r="A58" s="184" t="s">
        <v>175</v>
      </c>
      <c r="B58" s="97" t="s">
        <v>9</v>
      </c>
      <c r="C58" s="97" t="s">
        <v>7</v>
      </c>
      <c r="D58" s="137">
        <f t="shared" si="2"/>
        <v>1</v>
      </c>
      <c r="E58" s="171">
        <f t="shared" si="5"/>
        <v>1</v>
      </c>
      <c r="F58" s="19" t="s">
        <v>2</v>
      </c>
      <c r="G58" s="25"/>
      <c r="H58" s="11">
        <v>18</v>
      </c>
      <c r="I58" s="25">
        <v>1</v>
      </c>
      <c r="J58" s="11" t="s">
        <v>8</v>
      </c>
      <c r="K58" s="25"/>
      <c r="L58" s="19" t="s">
        <v>8</v>
      </c>
      <c r="M58" s="25"/>
      <c r="N58" s="19" t="s">
        <v>8</v>
      </c>
      <c r="O58" s="12"/>
      <c r="P58" s="19" t="s">
        <v>8</v>
      </c>
      <c r="Q58" s="25"/>
      <c r="R58" s="19" t="s">
        <v>8</v>
      </c>
      <c r="S58" s="25"/>
      <c r="T58" s="194" t="s">
        <v>8</v>
      </c>
      <c r="U58" s="44"/>
      <c r="V58" s="19" t="s">
        <v>8</v>
      </c>
      <c r="W58" s="25"/>
      <c r="X58" s="77"/>
    </row>
    <row r="59" spans="1:24" s="169" customFormat="1" ht="12.75">
      <c r="A59" s="139" t="s">
        <v>175</v>
      </c>
      <c r="B59" s="140" t="s">
        <v>308</v>
      </c>
      <c r="C59" s="175" t="s">
        <v>120</v>
      </c>
      <c r="D59" s="137">
        <f t="shared" si="2"/>
        <v>1</v>
      </c>
      <c r="E59" s="121">
        <f t="shared" si="5"/>
        <v>1</v>
      </c>
      <c r="F59" s="11" t="s">
        <v>2</v>
      </c>
      <c r="G59" s="25"/>
      <c r="H59" s="144" t="s">
        <v>8</v>
      </c>
      <c r="I59" s="25"/>
      <c r="J59" s="11" t="s">
        <v>8</v>
      </c>
      <c r="K59" s="25"/>
      <c r="L59" s="19" t="s">
        <v>8</v>
      </c>
      <c r="M59" s="25"/>
      <c r="N59" s="19">
        <v>18</v>
      </c>
      <c r="O59" s="173">
        <v>1</v>
      </c>
      <c r="P59" s="11" t="s">
        <v>8</v>
      </c>
      <c r="Q59" s="25"/>
      <c r="R59" s="19" t="s">
        <v>8</v>
      </c>
      <c r="S59" s="25"/>
      <c r="T59" s="19" t="s">
        <v>8</v>
      </c>
      <c r="U59" s="43"/>
      <c r="V59" s="19" t="s">
        <v>8</v>
      </c>
      <c r="W59" s="25"/>
      <c r="X59" s="77"/>
    </row>
    <row r="60" spans="1:24" s="169" customFormat="1" ht="12.75">
      <c r="A60" s="184" t="s">
        <v>177</v>
      </c>
      <c r="B60" s="140" t="s">
        <v>310</v>
      </c>
      <c r="C60" s="149" t="s">
        <v>7</v>
      </c>
      <c r="D60" s="137">
        <f t="shared" si="2"/>
        <v>1</v>
      </c>
      <c r="E60" s="81">
        <f t="shared" si="5"/>
        <v>0</v>
      </c>
      <c r="F60" s="11" t="s">
        <v>2</v>
      </c>
      <c r="G60" s="12"/>
      <c r="H60" s="170">
        <v>21</v>
      </c>
      <c r="I60" s="174"/>
      <c r="J60" s="172" t="s">
        <v>8</v>
      </c>
      <c r="K60" s="174"/>
      <c r="L60" s="170" t="s">
        <v>8</v>
      </c>
      <c r="M60" s="174"/>
      <c r="N60" s="170" t="s">
        <v>8</v>
      </c>
      <c r="O60" s="174"/>
      <c r="P60" s="172" t="s">
        <v>8</v>
      </c>
      <c r="Q60" s="174"/>
      <c r="R60" s="170" t="s">
        <v>8</v>
      </c>
      <c r="S60" s="174"/>
      <c r="T60" s="11" t="s">
        <v>8</v>
      </c>
      <c r="U60" s="17"/>
      <c r="V60" s="170" t="s">
        <v>8</v>
      </c>
      <c r="W60" s="174"/>
      <c r="X60" s="45"/>
    </row>
    <row r="61" spans="1:24" s="169" customFormat="1" ht="12.75">
      <c r="A61" s="184" t="s">
        <v>178</v>
      </c>
      <c r="B61" s="140" t="s">
        <v>338</v>
      </c>
      <c r="C61" s="149" t="s">
        <v>7</v>
      </c>
      <c r="D61" s="137">
        <f t="shared" si="2"/>
        <v>1</v>
      </c>
      <c r="E61" s="81">
        <f t="shared" si="5"/>
        <v>0</v>
      </c>
      <c r="F61" s="11" t="s">
        <v>2</v>
      </c>
      <c r="G61" s="12"/>
      <c r="H61" s="170">
        <v>27</v>
      </c>
      <c r="I61" s="174"/>
      <c r="J61" s="172" t="s">
        <v>8</v>
      </c>
      <c r="K61" s="174"/>
      <c r="L61" s="170" t="s">
        <v>8</v>
      </c>
      <c r="M61" s="174"/>
      <c r="N61" s="170" t="s">
        <v>8</v>
      </c>
      <c r="O61" s="174"/>
      <c r="P61" s="172" t="s">
        <v>8</v>
      </c>
      <c r="Q61" s="174"/>
      <c r="R61" s="170" t="s">
        <v>8</v>
      </c>
      <c r="S61" s="174"/>
      <c r="T61" s="11" t="s">
        <v>8</v>
      </c>
      <c r="U61" s="17"/>
      <c r="V61" s="170" t="s">
        <v>8</v>
      </c>
      <c r="W61" s="174"/>
      <c r="X61" s="45"/>
    </row>
    <row r="62" spans="1:24" ht="12.75">
      <c r="A62" s="139"/>
      <c r="B62" s="160"/>
      <c r="C62" s="161"/>
      <c r="D62" s="163"/>
      <c r="E62" s="176"/>
      <c r="F62" s="151"/>
      <c r="G62" s="150"/>
      <c r="H62" s="151"/>
      <c r="I62" s="150"/>
      <c r="J62" s="151"/>
      <c r="K62" s="150"/>
      <c r="L62" s="151"/>
      <c r="M62" s="150"/>
      <c r="N62" s="151"/>
      <c r="O62" s="150"/>
      <c r="P62" s="151"/>
      <c r="Q62" s="150"/>
      <c r="R62" s="151"/>
      <c r="S62" s="150"/>
      <c r="T62" s="195"/>
      <c r="U62" s="185"/>
      <c r="V62" s="151"/>
      <c r="W62" s="150"/>
      <c r="X62" s="162"/>
    </row>
    <row r="63" spans="1:24" ht="29.25">
      <c r="A63" s="2"/>
      <c r="B63" s="101" t="s">
        <v>66</v>
      </c>
      <c r="C63" s="102"/>
      <c r="D63" s="33">
        <f t="shared" si="2"/>
        <v>0</v>
      </c>
      <c r="E63" s="18"/>
      <c r="F63" s="8" t="s">
        <v>55</v>
      </c>
      <c r="G63" s="9" t="s">
        <v>56</v>
      </c>
      <c r="H63" s="8" t="s">
        <v>55</v>
      </c>
      <c r="I63" s="9" t="s">
        <v>56</v>
      </c>
      <c r="J63" s="8" t="s">
        <v>55</v>
      </c>
      <c r="K63" s="9" t="s">
        <v>56</v>
      </c>
      <c r="L63" s="8" t="s">
        <v>55</v>
      </c>
      <c r="M63" s="9" t="s">
        <v>56</v>
      </c>
      <c r="N63" s="8" t="s">
        <v>55</v>
      </c>
      <c r="O63" s="9" t="s">
        <v>56</v>
      </c>
      <c r="P63" s="8" t="s">
        <v>55</v>
      </c>
      <c r="Q63" s="9" t="s">
        <v>56</v>
      </c>
      <c r="R63" s="8" t="s">
        <v>55</v>
      </c>
      <c r="S63" s="9" t="s">
        <v>56</v>
      </c>
      <c r="T63" s="191" t="s">
        <v>224</v>
      </c>
      <c r="U63" s="129" t="s">
        <v>225</v>
      </c>
      <c r="V63" s="8" t="s">
        <v>55</v>
      </c>
      <c r="W63" s="9" t="s">
        <v>56</v>
      </c>
      <c r="X63" s="52">
        <f>Z63+AA63</f>
        <v>0</v>
      </c>
    </row>
    <row r="64" spans="1:24" ht="12.75">
      <c r="A64" s="3" t="s">
        <v>57</v>
      </c>
      <c r="B64" s="135" t="s">
        <v>99</v>
      </c>
      <c r="C64" s="135" t="s">
        <v>6</v>
      </c>
      <c r="D64" s="66">
        <f t="shared" si="2"/>
        <v>1</v>
      </c>
      <c r="E64" s="136">
        <f aca="true" t="shared" si="6" ref="E64:E69">SUM(G64+I64+K64+M64+O64+Q64+S64+U64+W64)</f>
        <v>87</v>
      </c>
      <c r="F64" s="67">
        <v>2</v>
      </c>
      <c r="G64" s="42">
        <v>11</v>
      </c>
      <c r="H64" s="67">
        <v>8</v>
      </c>
      <c r="I64" s="42">
        <v>11</v>
      </c>
      <c r="J64" s="67">
        <v>2</v>
      </c>
      <c r="K64" s="42">
        <v>11</v>
      </c>
      <c r="L64" s="67" t="s">
        <v>333</v>
      </c>
      <c r="M64" s="42"/>
      <c r="N64" s="67">
        <v>1</v>
      </c>
      <c r="O64" s="42">
        <v>20</v>
      </c>
      <c r="P64" s="67" t="s">
        <v>8</v>
      </c>
      <c r="Q64" s="42"/>
      <c r="R64" s="67">
        <v>1</v>
      </c>
      <c r="S64" s="42">
        <v>11</v>
      </c>
      <c r="T64" s="196">
        <v>2</v>
      </c>
      <c r="U64" s="127">
        <v>11</v>
      </c>
      <c r="V64" s="67">
        <v>5</v>
      </c>
      <c r="W64" s="42">
        <v>12</v>
      </c>
      <c r="X64" s="68">
        <v>8</v>
      </c>
    </row>
    <row r="65" spans="1:24" ht="12.75">
      <c r="A65" s="3" t="s">
        <v>58</v>
      </c>
      <c r="B65" s="97" t="s">
        <v>100</v>
      </c>
      <c r="C65" s="97" t="s">
        <v>6</v>
      </c>
      <c r="D65" s="137">
        <f t="shared" si="2"/>
        <v>1</v>
      </c>
      <c r="E65" s="81">
        <f t="shared" si="6"/>
        <v>82</v>
      </c>
      <c r="F65" s="11">
        <v>3</v>
      </c>
      <c r="G65" s="12">
        <v>9</v>
      </c>
      <c r="H65" s="11">
        <v>6</v>
      </c>
      <c r="I65" s="12">
        <v>13</v>
      </c>
      <c r="J65" s="11" t="s">
        <v>341</v>
      </c>
      <c r="K65" s="12"/>
      <c r="L65" s="11">
        <v>3</v>
      </c>
      <c r="M65" s="12">
        <v>10</v>
      </c>
      <c r="N65" s="11">
        <v>4</v>
      </c>
      <c r="O65" s="12">
        <v>15</v>
      </c>
      <c r="P65" s="11" t="s">
        <v>8</v>
      </c>
      <c r="Q65" s="12"/>
      <c r="R65" s="11">
        <v>2</v>
      </c>
      <c r="S65" s="12">
        <v>9</v>
      </c>
      <c r="T65" s="193">
        <v>1</v>
      </c>
      <c r="U65" s="31">
        <v>13</v>
      </c>
      <c r="V65" s="11">
        <v>4</v>
      </c>
      <c r="W65" s="12">
        <v>13</v>
      </c>
      <c r="X65" s="45">
        <v>9</v>
      </c>
    </row>
    <row r="66" spans="1:24" ht="12.75">
      <c r="A66" s="3" t="s">
        <v>59</v>
      </c>
      <c r="B66" s="97" t="s">
        <v>97</v>
      </c>
      <c r="C66" s="97" t="s">
        <v>6</v>
      </c>
      <c r="D66" s="137">
        <f t="shared" si="2"/>
        <v>1</v>
      </c>
      <c r="E66" s="81">
        <f t="shared" si="6"/>
        <v>65</v>
      </c>
      <c r="F66" s="11">
        <v>1</v>
      </c>
      <c r="G66" s="12">
        <v>13</v>
      </c>
      <c r="H66" s="11">
        <v>10</v>
      </c>
      <c r="I66" s="12">
        <v>9</v>
      </c>
      <c r="J66" s="11">
        <v>4</v>
      </c>
      <c r="K66" s="12">
        <v>7</v>
      </c>
      <c r="L66" s="11">
        <v>5</v>
      </c>
      <c r="M66" s="12">
        <v>7</v>
      </c>
      <c r="N66" s="11">
        <v>10</v>
      </c>
      <c r="O66" s="12">
        <v>9</v>
      </c>
      <c r="P66" s="11" t="s">
        <v>8</v>
      </c>
      <c r="Q66" s="12"/>
      <c r="R66" s="11" t="s">
        <v>2</v>
      </c>
      <c r="S66" s="12"/>
      <c r="T66" s="193">
        <v>3</v>
      </c>
      <c r="U66" s="31">
        <v>9</v>
      </c>
      <c r="V66" s="11">
        <v>6</v>
      </c>
      <c r="W66" s="12">
        <v>11</v>
      </c>
      <c r="X66" s="45"/>
    </row>
    <row r="67" spans="1:24" ht="12.75">
      <c r="A67" s="3" t="s">
        <v>60</v>
      </c>
      <c r="B67" s="97" t="s">
        <v>163</v>
      </c>
      <c r="C67" s="97" t="s">
        <v>102</v>
      </c>
      <c r="D67" s="137">
        <f t="shared" si="2"/>
        <v>1</v>
      </c>
      <c r="E67" s="81">
        <f t="shared" si="6"/>
        <v>57</v>
      </c>
      <c r="F67" s="11">
        <v>5</v>
      </c>
      <c r="G67" s="12">
        <v>6</v>
      </c>
      <c r="H67" s="11">
        <v>11</v>
      </c>
      <c r="I67" s="12">
        <v>8</v>
      </c>
      <c r="J67" s="11" t="s">
        <v>342</v>
      </c>
      <c r="K67" s="12"/>
      <c r="L67" s="11">
        <v>6</v>
      </c>
      <c r="M67" s="12">
        <v>6</v>
      </c>
      <c r="N67" s="11">
        <v>5</v>
      </c>
      <c r="O67" s="12">
        <v>14</v>
      </c>
      <c r="P67" s="11" t="s">
        <v>8</v>
      </c>
      <c r="Q67" s="12"/>
      <c r="R67" s="11">
        <v>3</v>
      </c>
      <c r="S67" s="12">
        <v>7</v>
      </c>
      <c r="T67" s="193">
        <v>4</v>
      </c>
      <c r="U67" s="31">
        <v>7</v>
      </c>
      <c r="V67" s="11">
        <v>8</v>
      </c>
      <c r="W67" s="12">
        <v>9</v>
      </c>
      <c r="X67" s="45">
        <v>6</v>
      </c>
    </row>
    <row r="68" spans="1:24" ht="12.75">
      <c r="A68" s="3" t="s">
        <v>61</v>
      </c>
      <c r="B68" s="97" t="s">
        <v>162</v>
      </c>
      <c r="C68" s="97" t="s">
        <v>50</v>
      </c>
      <c r="D68" s="137">
        <f t="shared" si="2"/>
        <v>1</v>
      </c>
      <c r="E68" s="81">
        <f t="shared" si="6"/>
        <v>20</v>
      </c>
      <c r="F68" s="11" t="s">
        <v>2</v>
      </c>
      <c r="G68" s="12"/>
      <c r="H68" s="11">
        <v>12</v>
      </c>
      <c r="I68" s="12">
        <v>7</v>
      </c>
      <c r="J68" s="11">
        <v>1</v>
      </c>
      <c r="K68" s="12">
        <v>13</v>
      </c>
      <c r="L68" s="11" t="s">
        <v>8</v>
      </c>
      <c r="M68" s="12"/>
      <c r="N68" s="11" t="s">
        <v>8</v>
      </c>
      <c r="O68" s="12"/>
      <c r="P68" s="11" t="s">
        <v>8</v>
      </c>
      <c r="Q68" s="12"/>
      <c r="R68" s="11" t="s">
        <v>8</v>
      </c>
      <c r="S68" s="12"/>
      <c r="T68" s="193" t="s">
        <v>8</v>
      </c>
      <c r="U68" s="31"/>
      <c r="V68" s="11" t="s">
        <v>8</v>
      </c>
      <c r="W68" s="12"/>
      <c r="X68" s="45"/>
    </row>
    <row r="69" spans="1:24" ht="12.75">
      <c r="A69" s="3" t="s">
        <v>62</v>
      </c>
      <c r="B69" s="97" t="s">
        <v>101</v>
      </c>
      <c r="C69" s="97" t="s">
        <v>102</v>
      </c>
      <c r="D69" s="137">
        <f t="shared" si="2"/>
        <v>1</v>
      </c>
      <c r="E69" s="81">
        <f t="shared" si="6"/>
        <v>16</v>
      </c>
      <c r="F69" s="11">
        <v>4</v>
      </c>
      <c r="G69" s="12">
        <v>7</v>
      </c>
      <c r="H69" s="11">
        <v>16</v>
      </c>
      <c r="I69" s="12">
        <v>3</v>
      </c>
      <c r="J69" s="11" t="s">
        <v>2</v>
      </c>
      <c r="K69" s="12"/>
      <c r="L69" s="11" t="s">
        <v>8</v>
      </c>
      <c r="M69" s="12"/>
      <c r="N69" s="11" t="s">
        <v>8</v>
      </c>
      <c r="O69" s="12"/>
      <c r="P69" s="11" t="s">
        <v>8</v>
      </c>
      <c r="Q69" s="12"/>
      <c r="R69" s="11" t="s">
        <v>8</v>
      </c>
      <c r="S69" s="12"/>
      <c r="T69" s="193">
        <v>5</v>
      </c>
      <c r="U69" s="31">
        <v>6</v>
      </c>
      <c r="V69" s="11" t="s">
        <v>8</v>
      </c>
      <c r="W69" s="12"/>
      <c r="X69" s="45"/>
    </row>
    <row r="70" spans="1:24" ht="12.75">
      <c r="A70" s="3"/>
      <c r="B70" s="97"/>
      <c r="C70" s="97"/>
      <c r="D70" s="137">
        <f t="shared" si="2"/>
        <v>0</v>
      </c>
      <c r="E70" s="81">
        <f>SUM(G70+I70+K70+M70+O70+Q70+S70+W70)</f>
        <v>0</v>
      </c>
      <c r="F70" s="11"/>
      <c r="G70" s="12"/>
      <c r="H70" s="11"/>
      <c r="I70" s="12"/>
      <c r="J70" s="11"/>
      <c r="K70" s="12"/>
      <c r="L70" s="11"/>
      <c r="M70" s="12"/>
      <c r="N70" s="11"/>
      <c r="O70" s="12"/>
      <c r="P70" s="11"/>
      <c r="Q70" s="12"/>
      <c r="R70" s="11"/>
      <c r="S70" s="12"/>
      <c r="T70" s="193"/>
      <c r="U70" s="31"/>
      <c r="V70" s="11"/>
      <c r="W70" s="12"/>
      <c r="X70" s="45"/>
    </row>
    <row r="71" spans="1:24" ht="12.75">
      <c r="A71" s="209"/>
      <c r="B71" s="213"/>
      <c r="C71" s="213"/>
      <c r="D71" s="203"/>
      <c r="E71" s="204"/>
      <c r="F71" s="210"/>
      <c r="G71" s="214"/>
      <c r="H71" s="207"/>
      <c r="I71" s="214"/>
      <c r="J71" s="210"/>
      <c r="K71" s="214"/>
      <c r="L71" s="210"/>
      <c r="M71" s="214"/>
      <c r="N71" s="210"/>
      <c r="O71" s="214"/>
      <c r="P71" s="210"/>
      <c r="Q71" s="214"/>
      <c r="R71" s="207"/>
      <c r="S71" s="214"/>
      <c r="T71" s="215"/>
      <c r="U71" s="216"/>
      <c r="V71" s="207"/>
      <c r="W71" s="214"/>
      <c r="X71" s="200"/>
    </row>
    <row r="72" spans="1:24" ht="12.75">
      <c r="A72" s="3" t="s">
        <v>57</v>
      </c>
      <c r="B72" s="97" t="s">
        <v>73</v>
      </c>
      <c r="C72" s="97" t="s">
        <v>105</v>
      </c>
      <c r="D72" s="32">
        <f aca="true" t="shared" si="7" ref="D72:D115">COUNTIF(F72:W72,"*)")</f>
        <v>1</v>
      </c>
      <c r="E72" s="81">
        <f aca="true" t="shared" si="8" ref="E72:E86">SUM(G72+I72+K72+M72+O72+Q72+S72+U72+W72)</f>
        <v>103</v>
      </c>
      <c r="F72" s="11">
        <v>4</v>
      </c>
      <c r="G72" s="12">
        <v>13</v>
      </c>
      <c r="H72" s="10">
        <v>7</v>
      </c>
      <c r="I72" s="12">
        <v>12</v>
      </c>
      <c r="J72" s="11">
        <v>2</v>
      </c>
      <c r="K72" s="12">
        <v>13</v>
      </c>
      <c r="L72" s="11">
        <v>2</v>
      </c>
      <c r="M72" s="12">
        <v>16</v>
      </c>
      <c r="N72" s="11" t="s">
        <v>2</v>
      </c>
      <c r="O72" s="12"/>
      <c r="P72" s="11" t="s">
        <v>8</v>
      </c>
      <c r="Q72" s="12"/>
      <c r="R72" s="10">
        <v>1</v>
      </c>
      <c r="S72" s="12">
        <v>13</v>
      </c>
      <c r="T72" s="192">
        <v>1</v>
      </c>
      <c r="U72" s="130">
        <v>20</v>
      </c>
      <c r="V72" s="10">
        <v>3</v>
      </c>
      <c r="W72" s="12">
        <v>16</v>
      </c>
      <c r="X72" s="45"/>
    </row>
    <row r="73" spans="1:24" ht="12.75">
      <c r="A73" s="3" t="s">
        <v>58</v>
      </c>
      <c r="B73" s="97" t="s">
        <v>72</v>
      </c>
      <c r="C73" s="98" t="s">
        <v>105</v>
      </c>
      <c r="D73" s="32">
        <f t="shared" si="7"/>
        <v>1</v>
      </c>
      <c r="E73" s="81">
        <f t="shared" si="8"/>
        <v>101</v>
      </c>
      <c r="F73" s="11">
        <v>3</v>
      </c>
      <c r="G73" s="12">
        <v>14</v>
      </c>
      <c r="H73" s="10">
        <v>8</v>
      </c>
      <c r="I73" s="12">
        <v>11</v>
      </c>
      <c r="J73" s="11">
        <v>1</v>
      </c>
      <c r="K73" s="12">
        <v>15</v>
      </c>
      <c r="L73" s="11">
        <v>3</v>
      </c>
      <c r="M73" s="12">
        <v>14</v>
      </c>
      <c r="N73" s="11">
        <v>3</v>
      </c>
      <c r="O73" s="12">
        <v>16</v>
      </c>
      <c r="P73" s="11" t="s">
        <v>8</v>
      </c>
      <c r="Q73" s="12"/>
      <c r="R73" s="10" t="s">
        <v>2</v>
      </c>
      <c r="S73" s="12"/>
      <c r="T73" s="192">
        <v>3</v>
      </c>
      <c r="U73" s="130">
        <v>16</v>
      </c>
      <c r="V73" s="10">
        <v>4</v>
      </c>
      <c r="W73" s="12">
        <v>15</v>
      </c>
      <c r="X73" s="45"/>
    </row>
    <row r="74" spans="1:24" ht="12.75">
      <c r="A74" s="3" t="s">
        <v>59</v>
      </c>
      <c r="B74" s="97" t="s">
        <v>326</v>
      </c>
      <c r="C74" s="97" t="s">
        <v>182</v>
      </c>
      <c r="D74" s="32">
        <f t="shared" si="7"/>
        <v>1</v>
      </c>
      <c r="E74" s="81">
        <f t="shared" si="8"/>
        <v>83</v>
      </c>
      <c r="F74" s="11">
        <v>6</v>
      </c>
      <c r="G74" s="12">
        <v>11</v>
      </c>
      <c r="H74" s="10">
        <v>10</v>
      </c>
      <c r="I74" s="12">
        <v>9</v>
      </c>
      <c r="J74" s="11" t="s">
        <v>333</v>
      </c>
      <c r="K74" s="12"/>
      <c r="L74" s="11">
        <v>5</v>
      </c>
      <c r="M74" s="12">
        <v>12</v>
      </c>
      <c r="N74" s="11">
        <v>8</v>
      </c>
      <c r="O74" s="12">
        <v>11</v>
      </c>
      <c r="P74" s="11" t="s">
        <v>8</v>
      </c>
      <c r="Q74" s="12"/>
      <c r="R74" s="10">
        <v>3</v>
      </c>
      <c r="S74" s="12">
        <v>9</v>
      </c>
      <c r="T74" s="192">
        <v>2</v>
      </c>
      <c r="U74" s="130">
        <v>18</v>
      </c>
      <c r="V74" s="10">
        <v>6</v>
      </c>
      <c r="W74" s="12">
        <v>13</v>
      </c>
      <c r="X74" s="45">
        <v>9</v>
      </c>
    </row>
    <row r="75" spans="1:24" ht="12.75">
      <c r="A75" s="3" t="s">
        <v>60</v>
      </c>
      <c r="B75" s="97" t="s">
        <v>188</v>
      </c>
      <c r="C75" s="97" t="s">
        <v>105</v>
      </c>
      <c r="D75" s="32">
        <f t="shared" si="7"/>
        <v>1</v>
      </c>
      <c r="E75" s="81">
        <f t="shared" si="8"/>
        <v>78</v>
      </c>
      <c r="F75" s="11">
        <v>8</v>
      </c>
      <c r="G75" s="12">
        <v>9</v>
      </c>
      <c r="H75" s="10" t="s">
        <v>343</v>
      </c>
      <c r="I75" s="12"/>
      <c r="J75" s="11">
        <v>3</v>
      </c>
      <c r="K75" s="12">
        <v>11</v>
      </c>
      <c r="L75" s="11">
        <v>4</v>
      </c>
      <c r="M75" s="12">
        <v>13</v>
      </c>
      <c r="N75" s="11">
        <v>10</v>
      </c>
      <c r="O75" s="12">
        <v>9</v>
      </c>
      <c r="P75" s="11" t="s">
        <v>8</v>
      </c>
      <c r="Q75" s="12"/>
      <c r="R75" s="10">
        <v>2</v>
      </c>
      <c r="S75" s="12">
        <v>11</v>
      </c>
      <c r="T75" s="192">
        <v>4</v>
      </c>
      <c r="U75" s="130">
        <v>15</v>
      </c>
      <c r="V75" s="10">
        <v>9</v>
      </c>
      <c r="W75" s="12">
        <v>10</v>
      </c>
      <c r="X75" s="45">
        <v>2</v>
      </c>
    </row>
    <row r="76" spans="1:24" ht="12.75">
      <c r="A76" s="3" t="s">
        <v>61</v>
      </c>
      <c r="B76" s="97" t="s">
        <v>325</v>
      </c>
      <c r="C76" s="98" t="s">
        <v>105</v>
      </c>
      <c r="D76" s="32">
        <f t="shared" si="7"/>
        <v>1</v>
      </c>
      <c r="E76" s="81">
        <f t="shared" si="8"/>
        <v>75</v>
      </c>
      <c r="F76" s="11">
        <v>5</v>
      </c>
      <c r="G76" s="12">
        <v>12</v>
      </c>
      <c r="H76" s="10" t="s">
        <v>335</v>
      </c>
      <c r="I76" s="12"/>
      <c r="J76" s="11">
        <v>5</v>
      </c>
      <c r="K76" s="12">
        <v>8</v>
      </c>
      <c r="L76" s="11">
        <v>7</v>
      </c>
      <c r="M76" s="12">
        <v>10</v>
      </c>
      <c r="N76" s="11">
        <v>5</v>
      </c>
      <c r="O76" s="12">
        <v>14</v>
      </c>
      <c r="P76" s="11" t="s">
        <v>8</v>
      </c>
      <c r="Q76" s="12"/>
      <c r="R76" s="10">
        <v>4</v>
      </c>
      <c r="S76" s="12">
        <v>7</v>
      </c>
      <c r="T76" s="192">
        <v>6</v>
      </c>
      <c r="U76" s="130">
        <v>13</v>
      </c>
      <c r="V76" s="10">
        <v>8</v>
      </c>
      <c r="W76" s="12">
        <v>11</v>
      </c>
      <c r="X76" s="45">
        <v>6</v>
      </c>
    </row>
    <row r="77" spans="1:24" ht="12.75">
      <c r="A77" s="3" t="s">
        <v>62</v>
      </c>
      <c r="B77" s="97" t="s">
        <v>71</v>
      </c>
      <c r="C77" s="97" t="s">
        <v>181</v>
      </c>
      <c r="D77" s="32">
        <f t="shared" si="7"/>
        <v>1</v>
      </c>
      <c r="E77" s="81">
        <f t="shared" si="8"/>
        <v>69</v>
      </c>
      <c r="F77" s="11">
        <v>2</v>
      </c>
      <c r="G77" s="12">
        <v>16</v>
      </c>
      <c r="H77" s="10">
        <v>15</v>
      </c>
      <c r="I77" s="12">
        <v>4</v>
      </c>
      <c r="J77" s="11" t="s">
        <v>2</v>
      </c>
      <c r="K77" s="12"/>
      <c r="L77" s="11">
        <v>6</v>
      </c>
      <c r="M77" s="12">
        <v>11</v>
      </c>
      <c r="N77" s="11">
        <v>7</v>
      </c>
      <c r="O77" s="12">
        <v>12</v>
      </c>
      <c r="P77" s="11" t="s">
        <v>8</v>
      </c>
      <c r="Q77" s="12"/>
      <c r="R77" s="10" t="s">
        <v>8</v>
      </c>
      <c r="S77" s="12"/>
      <c r="T77" s="192">
        <v>5</v>
      </c>
      <c r="U77" s="130">
        <v>14</v>
      </c>
      <c r="V77" s="10">
        <v>7</v>
      </c>
      <c r="W77" s="12">
        <v>12</v>
      </c>
      <c r="X77" s="45"/>
    </row>
    <row r="78" spans="1:24" ht="12.75">
      <c r="A78" s="3" t="s">
        <v>63</v>
      </c>
      <c r="B78" s="97" t="s">
        <v>187</v>
      </c>
      <c r="C78" s="97" t="s">
        <v>6</v>
      </c>
      <c r="D78" s="32">
        <f t="shared" si="7"/>
        <v>1</v>
      </c>
      <c r="E78" s="81">
        <f t="shared" si="8"/>
        <v>29</v>
      </c>
      <c r="F78" s="11">
        <v>7</v>
      </c>
      <c r="G78" s="12">
        <v>10</v>
      </c>
      <c r="H78" s="19">
        <v>25</v>
      </c>
      <c r="I78" s="25"/>
      <c r="J78" s="19">
        <v>6</v>
      </c>
      <c r="K78" s="25">
        <v>7</v>
      </c>
      <c r="L78" s="19" t="s">
        <v>2</v>
      </c>
      <c r="M78" s="25"/>
      <c r="N78" s="19">
        <v>16</v>
      </c>
      <c r="O78" s="25">
        <v>3</v>
      </c>
      <c r="P78" s="11" t="s">
        <v>8</v>
      </c>
      <c r="Q78" s="25"/>
      <c r="R78" s="19" t="s">
        <v>8</v>
      </c>
      <c r="S78" s="25"/>
      <c r="T78" s="194">
        <v>10</v>
      </c>
      <c r="U78" s="44">
        <v>9</v>
      </c>
      <c r="V78" s="19" t="s">
        <v>8</v>
      </c>
      <c r="W78" s="25"/>
      <c r="X78" s="45"/>
    </row>
    <row r="79" spans="1:24" ht="12.75">
      <c r="A79" s="3" t="s">
        <v>64</v>
      </c>
      <c r="B79" s="97" t="s">
        <v>87</v>
      </c>
      <c r="C79" s="98" t="s">
        <v>102</v>
      </c>
      <c r="D79" s="32">
        <f t="shared" si="7"/>
        <v>1</v>
      </c>
      <c r="E79" s="81">
        <f t="shared" si="8"/>
        <v>23</v>
      </c>
      <c r="F79" s="11" t="s">
        <v>2</v>
      </c>
      <c r="G79" s="12"/>
      <c r="H79" s="19" t="s">
        <v>8</v>
      </c>
      <c r="I79" s="12"/>
      <c r="J79" s="11" t="s">
        <v>8</v>
      </c>
      <c r="K79" s="12"/>
      <c r="L79" s="11" t="s">
        <v>8</v>
      </c>
      <c r="M79" s="12"/>
      <c r="N79" s="11" t="s">
        <v>8</v>
      </c>
      <c r="O79" s="12"/>
      <c r="P79" s="11" t="s">
        <v>8</v>
      </c>
      <c r="Q79" s="12"/>
      <c r="R79" s="10">
        <v>5</v>
      </c>
      <c r="S79" s="12">
        <v>6</v>
      </c>
      <c r="T79" s="193">
        <v>9</v>
      </c>
      <c r="U79" s="31">
        <v>10</v>
      </c>
      <c r="V79" s="11">
        <v>12</v>
      </c>
      <c r="W79" s="12">
        <v>7</v>
      </c>
      <c r="X79" s="45"/>
    </row>
    <row r="80" spans="1:24" ht="12.75">
      <c r="A80" s="3" t="s">
        <v>65</v>
      </c>
      <c r="B80" s="97" t="s">
        <v>20</v>
      </c>
      <c r="C80" s="98" t="s">
        <v>135</v>
      </c>
      <c r="D80" s="32">
        <f t="shared" si="7"/>
        <v>1</v>
      </c>
      <c r="E80" s="81">
        <f t="shared" si="8"/>
        <v>12</v>
      </c>
      <c r="F80" s="11" t="s">
        <v>2</v>
      </c>
      <c r="G80" s="12"/>
      <c r="H80" s="19" t="s">
        <v>8</v>
      </c>
      <c r="I80" s="12"/>
      <c r="J80" s="11" t="s">
        <v>8</v>
      </c>
      <c r="K80" s="12"/>
      <c r="L80" s="11" t="s">
        <v>8</v>
      </c>
      <c r="M80" s="12"/>
      <c r="N80" s="11" t="s">
        <v>8</v>
      </c>
      <c r="O80" s="12"/>
      <c r="P80" s="11" t="s">
        <v>8</v>
      </c>
      <c r="Q80" s="12"/>
      <c r="R80" s="11" t="s">
        <v>8</v>
      </c>
      <c r="S80" s="12"/>
      <c r="T80" s="193">
        <v>7</v>
      </c>
      <c r="U80" s="31">
        <v>12</v>
      </c>
      <c r="V80" s="11" t="s">
        <v>8</v>
      </c>
      <c r="W80" s="12"/>
      <c r="X80" s="45"/>
    </row>
    <row r="81" spans="1:24" ht="12.75">
      <c r="A81" s="3" t="s">
        <v>167</v>
      </c>
      <c r="B81" s="97" t="s">
        <v>22</v>
      </c>
      <c r="C81" s="97" t="s">
        <v>135</v>
      </c>
      <c r="D81" s="32">
        <f t="shared" si="7"/>
        <v>1</v>
      </c>
      <c r="E81" s="81">
        <f t="shared" si="8"/>
        <v>11</v>
      </c>
      <c r="F81" s="11" t="s">
        <v>2</v>
      </c>
      <c r="G81" s="12"/>
      <c r="H81" s="11" t="s">
        <v>8</v>
      </c>
      <c r="I81" s="12"/>
      <c r="J81" s="11" t="s">
        <v>8</v>
      </c>
      <c r="K81" s="12"/>
      <c r="L81" s="11" t="s">
        <v>8</v>
      </c>
      <c r="M81" s="12"/>
      <c r="N81" s="11" t="s">
        <v>8</v>
      </c>
      <c r="O81" s="12"/>
      <c r="P81" s="11" t="s">
        <v>8</v>
      </c>
      <c r="Q81" s="12"/>
      <c r="R81" s="11" t="s">
        <v>8</v>
      </c>
      <c r="S81" s="12"/>
      <c r="T81" s="193">
        <v>8</v>
      </c>
      <c r="U81" s="31">
        <v>11</v>
      </c>
      <c r="V81" s="11" t="s">
        <v>8</v>
      </c>
      <c r="W81" s="12"/>
      <c r="X81" s="45"/>
    </row>
    <row r="82" spans="1:24" ht="12.75">
      <c r="A82" s="3" t="s">
        <v>171</v>
      </c>
      <c r="B82" s="97" t="s">
        <v>189</v>
      </c>
      <c r="C82" s="98" t="s">
        <v>102</v>
      </c>
      <c r="D82" s="32">
        <f t="shared" si="7"/>
        <v>1</v>
      </c>
      <c r="E82" s="81">
        <f t="shared" si="8"/>
        <v>8</v>
      </c>
      <c r="F82" s="11">
        <v>9</v>
      </c>
      <c r="G82" s="12">
        <v>8</v>
      </c>
      <c r="H82" s="11" t="s">
        <v>2</v>
      </c>
      <c r="I82" s="12"/>
      <c r="J82" s="11" t="s">
        <v>8</v>
      </c>
      <c r="K82" s="12"/>
      <c r="L82" s="11" t="s">
        <v>8</v>
      </c>
      <c r="M82" s="12"/>
      <c r="N82" s="11" t="s">
        <v>8</v>
      </c>
      <c r="O82" s="12"/>
      <c r="P82" s="11" t="s">
        <v>8</v>
      </c>
      <c r="Q82" s="12"/>
      <c r="R82" s="10" t="s">
        <v>8</v>
      </c>
      <c r="S82" s="12"/>
      <c r="T82" s="193" t="s">
        <v>8</v>
      </c>
      <c r="U82" s="31"/>
      <c r="V82" s="11" t="s">
        <v>8</v>
      </c>
      <c r="W82" s="12"/>
      <c r="X82" s="45"/>
    </row>
    <row r="83" spans="1:24" ht="12.75">
      <c r="A83" s="3" t="s">
        <v>170</v>
      </c>
      <c r="B83" s="97" t="s">
        <v>24</v>
      </c>
      <c r="C83" s="98" t="s">
        <v>102</v>
      </c>
      <c r="D83" s="32">
        <f t="shared" si="7"/>
        <v>1</v>
      </c>
      <c r="E83" s="81">
        <f t="shared" si="8"/>
        <v>8</v>
      </c>
      <c r="F83" s="11" t="s">
        <v>2</v>
      </c>
      <c r="G83" s="12"/>
      <c r="H83" s="11" t="s">
        <v>8</v>
      </c>
      <c r="I83" s="12"/>
      <c r="J83" s="11" t="s">
        <v>8</v>
      </c>
      <c r="K83" s="12"/>
      <c r="L83" s="11" t="s">
        <v>8</v>
      </c>
      <c r="M83" s="12"/>
      <c r="N83" s="11" t="s">
        <v>8</v>
      </c>
      <c r="O83" s="12"/>
      <c r="P83" s="11" t="s">
        <v>8</v>
      </c>
      <c r="Q83" s="12"/>
      <c r="R83" s="10" t="s">
        <v>8</v>
      </c>
      <c r="S83" s="12"/>
      <c r="T83" s="192">
        <v>11</v>
      </c>
      <c r="U83" s="130">
        <v>8</v>
      </c>
      <c r="V83" s="10" t="s">
        <v>8</v>
      </c>
      <c r="W83" s="12"/>
      <c r="X83" s="45"/>
    </row>
    <row r="84" spans="1:24" ht="12.75">
      <c r="A84" s="3" t="s">
        <v>172</v>
      </c>
      <c r="B84" s="97" t="s">
        <v>26</v>
      </c>
      <c r="C84" s="97" t="s">
        <v>27</v>
      </c>
      <c r="D84" s="32">
        <f t="shared" si="7"/>
        <v>1</v>
      </c>
      <c r="E84" s="81">
        <f t="shared" si="8"/>
        <v>7</v>
      </c>
      <c r="F84" s="11" t="s">
        <v>2</v>
      </c>
      <c r="G84" s="12"/>
      <c r="H84" s="11" t="s">
        <v>8</v>
      </c>
      <c r="I84" s="12"/>
      <c r="J84" s="11" t="s">
        <v>8</v>
      </c>
      <c r="K84" s="12"/>
      <c r="L84" s="11" t="s">
        <v>8</v>
      </c>
      <c r="M84" s="12"/>
      <c r="N84" s="11" t="s">
        <v>8</v>
      </c>
      <c r="O84" s="12"/>
      <c r="P84" s="11" t="s">
        <v>8</v>
      </c>
      <c r="Q84" s="12"/>
      <c r="R84" s="10" t="s">
        <v>8</v>
      </c>
      <c r="S84" s="12"/>
      <c r="T84" s="192">
        <v>12</v>
      </c>
      <c r="U84" s="130">
        <v>7</v>
      </c>
      <c r="V84" s="10" t="s">
        <v>8</v>
      </c>
      <c r="W84" s="12"/>
      <c r="X84" s="45"/>
    </row>
    <row r="85" spans="1:24" ht="12.75">
      <c r="A85" s="3" t="s">
        <v>173</v>
      </c>
      <c r="B85" s="97" t="s">
        <v>30</v>
      </c>
      <c r="C85" s="98" t="s">
        <v>27</v>
      </c>
      <c r="D85" s="32">
        <f t="shared" si="7"/>
        <v>1</v>
      </c>
      <c r="E85" s="81">
        <f t="shared" si="8"/>
        <v>6</v>
      </c>
      <c r="F85" s="11" t="s">
        <v>2</v>
      </c>
      <c r="G85" s="12"/>
      <c r="H85" s="11" t="s">
        <v>8</v>
      </c>
      <c r="I85" s="25"/>
      <c r="J85" s="19" t="s">
        <v>8</v>
      </c>
      <c r="K85" s="25"/>
      <c r="L85" s="19" t="s">
        <v>8</v>
      </c>
      <c r="M85" s="25"/>
      <c r="N85" s="19" t="s">
        <v>8</v>
      </c>
      <c r="O85" s="25"/>
      <c r="P85" s="19" t="s">
        <v>8</v>
      </c>
      <c r="Q85" s="25"/>
      <c r="R85" s="19" t="s">
        <v>8</v>
      </c>
      <c r="S85" s="25"/>
      <c r="T85" s="194">
        <v>13</v>
      </c>
      <c r="U85" s="44">
        <v>6</v>
      </c>
      <c r="V85" s="19" t="s">
        <v>8</v>
      </c>
      <c r="W85" s="25"/>
      <c r="X85" s="45"/>
    </row>
    <row r="86" spans="1:24" ht="12.75">
      <c r="A86" s="3" t="s">
        <v>174</v>
      </c>
      <c r="B86" s="98" t="s">
        <v>161</v>
      </c>
      <c r="C86" s="97" t="s">
        <v>7</v>
      </c>
      <c r="D86" s="32">
        <f t="shared" si="7"/>
        <v>1</v>
      </c>
      <c r="E86" s="81">
        <f t="shared" si="8"/>
        <v>0</v>
      </c>
      <c r="F86" s="11" t="s">
        <v>2</v>
      </c>
      <c r="G86" s="25"/>
      <c r="H86" s="11">
        <v>32</v>
      </c>
      <c r="I86" s="25"/>
      <c r="J86" s="19" t="s">
        <v>8</v>
      </c>
      <c r="K86" s="25"/>
      <c r="L86" s="19" t="s">
        <v>8</v>
      </c>
      <c r="M86" s="25"/>
      <c r="N86" s="19" t="s">
        <v>8</v>
      </c>
      <c r="O86" s="25"/>
      <c r="P86" s="19" t="s">
        <v>8</v>
      </c>
      <c r="Q86" s="25"/>
      <c r="R86" s="19" t="s">
        <v>8</v>
      </c>
      <c r="S86" s="25"/>
      <c r="T86" s="194" t="s">
        <v>8</v>
      </c>
      <c r="U86" s="44"/>
      <c r="V86" s="19" t="s">
        <v>8</v>
      </c>
      <c r="W86" s="25"/>
      <c r="X86" s="45"/>
    </row>
    <row r="87" spans="1:24" ht="12.75">
      <c r="A87" s="3"/>
      <c r="B87" s="98"/>
      <c r="C87" s="97"/>
      <c r="D87" s="32">
        <f t="shared" si="7"/>
        <v>0</v>
      </c>
      <c r="E87" s="81">
        <f>SUM(G87+I87+K87+M87+O87+Q87+S87+W87)</f>
        <v>0</v>
      </c>
      <c r="F87" s="19"/>
      <c r="G87" s="25"/>
      <c r="H87" s="11"/>
      <c r="I87" s="25"/>
      <c r="J87" s="19"/>
      <c r="K87" s="25"/>
      <c r="L87" s="19"/>
      <c r="M87" s="25"/>
      <c r="N87" s="19"/>
      <c r="O87" s="25"/>
      <c r="P87" s="19"/>
      <c r="Q87" s="25"/>
      <c r="R87" s="19"/>
      <c r="S87" s="25"/>
      <c r="T87" s="194"/>
      <c r="U87" s="44"/>
      <c r="V87" s="19"/>
      <c r="W87" s="25"/>
      <c r="X87" s="77"/>
    </row>
    <row r="88" spans="1:24" ht="29.25">
      <c r="A88" s="2"/>
      <c r="B88" s="101" t="s">
        <v>164</v>
      </c>
      <c r="C88" s="102"/>
      <c r="D88" s="33">
        <f t="shared" si="7"/>
        <v>0</v>
      </c>
      <c r="E88" s="18"/>
      <c r="F88" s="8" t="s">
        <v>55</v>
      </c>
      <c r="G88" s="9" t="s">
        <v>56</v>
      </c>
      <c r="H88" s="8" t="s">
        <v>55</v>
      </c>
      <c r="I88" s="9" t="s">
        <v>56</v>
      </c>
      <c r="J88" s="8" t="s">
        <v>55</v>
      </c>
      <c r="K88" s="9" t="s">
        <v>56</v>
      </c>
      <c r="L88" s="8" t="s">
        <v>55</v>
      </c>
      <c r="M88" s="9" t="s">
        <v>56</v>
      </c>
      <c r="N88" s="8" t="s">
        <v>55</v>
      </c>
      <c r="O88" s="9" t="s">
        <v>56</v>
      </c>
      <c r="P88" s="8" t="s">
        <v>55</v>
      </c>
      <c r="Q88" s="9" t="s">
        <v>56</v>
      </c>
      <c r="R88" s="8" t="s">
        <v>55</v>
      </c>
      <c r="S88" s="9" t="s">
        <v>56</v>
      </c>
      <c r="T88" s="191" t="s">
        <v>224</v>
      </c>
      <c r="U88" s="129" t="s">
        <v>225</v>
      </c>
      <c r="V88" s="8" t="s">
        <v>55</v>
      </c>
      <c r="W88" s="9" t="s">
        <v>56</v>
      </c>
      <c r="X88" s="68">
        <f>Z88+AA88</f>
        <v>0</v>
      </c>
    </row>
    <row r="89" spans="1:24" ht="12.75">
      <c r="A89" s="3" t="s">
        <v>57</v>
      </c>
      <c r="B89" s="97" t="s">
        <v>251</v>
      </c>
      <c r="C89" s="97" t="s">
        <v>78</v>
      </c>
      <c r="D89" s="66">
        <f t="shared" si="7"/>
        <v>1</v>
      </c>
      <c r="E89" s="80">
        <f>SUM(G89+I89+K89+M89+O89+Q89+S89+U89+W89)</f>
        <v>72</v>
      </c>
      <c r="F89" s="67" t="s">
        <v>2</v>
      </c>
      <c r="G89" s="42"/>
      <c r="H89" s="67">
        <v>8</v>
      </c>
      <c r="I89" s="42">
        <v>11</v>
      </c>
      <c r="J89" s="67">
        <v>2</v>
      </c>
      <c r="K89" s="42">
        <v>10</v>
      </c>
      <c r="L89" s="11">
        <v>1</v>
      </c>
      <c r="M89" s="42">
        <v>10</v>
      </c>
      <c r="N89" s="67">
        <v>3</v>
      </c>
      <c r="O89" s="42">
        <v>9</v>
      </c>
      <c r="P89" s="67" t="s">
        <v>8</v>
      </c>
      <c r="Q89" s="42"/>
      <c r="R89" s="67">
        <v>1</v>
      </c>
      <c r="S89" s="42">
        <v>9</v>
      </c>
      <c r="T89" s="196">
        <v>1</v>
      </c>
      <c r="U89" s="127">
        <v>10</v>
      </c>
      <c r="V89" s="67">
        <v>2</v>
      </c>
      <c r="W89" s="42">
        <v>13</v>
      </c>
      <c r="X89" s="47"/>
    </row>
    <row r="90" spans="1:24" ht="12.75">
      <c r="A90" s="3" t="s">
        <v>58</v>
      </c>
      <c r="B90" s="97" t="s">
        <v>190</v>
      </c>
      <c r="C90" s="98" t="s">
        <v>105</v>
      </c>
      <c r="D90" s="32">
        <f t="shared" si="7"/>
        <v>1</v>
      </c>
      <c r="E90" s="80">
        <f>SUM(G90+I90+K90+M90+O90+Q90+S90+U90+W90)</f>
        <v>47</v>
      </c>
      <c r="F90" s="11">
        <v>1</v>
      </c>
      <c r="G90" s="12">
        <v>11</v>
      </c>
      <c r="H90" s="11">
        <v>6</v>
      </c>
      <c r="I90" s="12">
        <v>13</v>
      </c>
      <c r="J90" s="11">
        <v>1</v>
      </c>
      <c r="K90" s="12">
        <v>12</v>
      </c>
      <c r="L90" s="11" t="s">
        <v>2</v>
      </c>
      <c r="M90" s="12"/>
      <c r="N90" s="10" t="s">
        <v>8</v>
      </c>
      <c r="O90" s="12"/>
      <c r="P90" s="11" t="s">
        <v>8</v>
      </c>
      <c r="Q90" s="12"/>
      <c r="R90" s="10" t="s">
        <v>8</v>
      </c>
      <c r="S90" s="12"/>
      <c r="T90" s="193" t="s">
        <v>8</v>
      </c>
      <c r="U90" s="31"/>
      <c r="V90" s="11">
        <v>3</v>
      </c>
      <c r="W90" s="12">
        <v>11</v>
      </c>
      <c r="X90" s="45"/>
    </row>
    <row r="91" spans="1:24" ht="12.75">
      <c r="A91" s="3" t="s">
        <v>59</v>
      </c>
      <c r="B91" s="97" t="s">
        <v>191</v>
      </c>
      <c r="C91" s="97" t="s">
        <v>238</v>
      </c>
      <c r="D91" s="32">
        <f t="shared" si="7"/>
        <v>1</v>
      </c>
      <c r="E91" s="80">
        <f>SUM(G91+I91+K91+M91+O91+Q91+S91+U91+W91)</f>
        <v>31</v>
      </c>
      <c r="F91" s="11">
        <v>2</v>
      </c>
      <c r="G91" s="12">
        <v>9</v>
      </c>
      <c r="H91" s="11">
        <v>9</v>
      </c>
      <c r="I91" s="12">
        <v>10</v>
      </c>
      <c r="J91" s="11">
        <v>4</v>
      </c>
      <c r="K91" s="12">
        <v>6</v>
      </c>
      <c r="L91" s="11" t="s">
        <v>2</v>
      </c>
      <c r="M91" s="12"/>
      <c r="N91" s="11">
        <v>5</v>
      </c>
      <c r="O91" s="12">
        <v>6</v>
      </c>
      <c r="P91" s="11" t="s">
        <v>8</v>
      </c>
      <c r="Q91" s="12"/>
      <c r="R91" s="10" t="s">
        <v>8</v>
      </c>
      <c r="S91" s="12"/>
      <c r="T91" s="193" t="s">
        <v>8</v>
      </c>
      <c r="U91" s="31"/>
      <c r="V91" s="11" t="s">
        <v>8</v>
      </c>
      <c r="W91" s="12"/>
      <c r="X91" s="45"/>
    </row>
    <row r="92" spans="1:24" ht="12.75">
      <c r="A92" s="3" t="s">
        <v>60</v>
      </c>
      <c r="B92" s="97" t="s">
        <v>192</v>
      </c>
      <c r="C92" s="97" t="s">
        <v>105</v>
      </c>
      <c r="D92" s="32">
        <f t="shared" si="7"/>
        <v>1</v>
      </c>
      <c r="E92" s="80">
        <f>SUM(G92+I92+K92+M92+O92+Q92+S92+U92+W92)</f>
        <v>23</v>
      </c>
      <c r="F92" s="11">
        <v>3</v>
      </c>
      <c r="G92" s="12">
        <v>7</v>
      </c>
      <c r="H92" s="10" t="s">
        <v>2</v>
      </c>
      <c r="I92" s="12"/>
      <c r="J92" s="11" t="s">
        <v>8</v>
      </c>
      <c r="K92" s="12"/>
      <c r="L92" s="11">
        <v>2</v>
      </c>
      <c r="M92" s="12">
        <v>8</v>
      </c>
      <c r="N92" s="11" t="s">
        <v>8</v>
      </c>
      <c r="O92" s="12"/>
      <c r="P92" s="11" t="s">
        <v>8</v>
      </c>
      <c r="Q92" s="12"/>
      <c r="R92" s="10" t="s">
        <v>8</v>
      </c>
      <c r="S92" s="12"/>
      <c r="T92" s="193" t="s">
        <v>8</v>
      </c>
      <c r="U92" s="31"/>
      <c r="V92" s="11">
        <v>5</v>
      </c>
      <c r="W92" s="12">
        <v>8</v>
      </c>
      <c r="X92" s="45"/>
    </row>
    <row r="93" spans="1:24" ht="12.75">
      <c r="A93" s="3" t="s">
        <v>61</v>
      </c>
      <c r="B93" s="97" t="s">
        <v>277</v>
      </c>
      <c r="C93" s="97" t="s">
        <v>105</v>
      </c>
      <c r="D93" s="32">
        <f t="shared" si="7"/>
        <v>1</v>
      </c>
      <c r="E93" s="81">
        <f>SUM(G93+I93+K93+M93+O93+Q93+S93+W93)</f>
        <v>7</v>
      </c>
      <c r="F93" s="11" t="s">
        <v>2</v>
      </c>
      <c r="G93" s="12"/>
      <c r="H93" s="10" t="s">
        <v>8</v>
      </c>
      <c r="I93" s="12"/>
      <c r="J93" s="11" t="s">
        <v>8</v>
      </c>
      <c r="K93" s="12"/>
      <c r="L93" s="11" t="s">
        <v>8</v>
      </c>
      <c r="M93" s="12"/>
      <c r="N93" s="11" t="s">
        <v>8</v>
      </c>
      <c r="O93" s="12"/>
      <c r="P93" s="11" t="s">
        <v>8</v>
      </c>
      <c r="Q93" s="12"/>
      <c r="R93" s="10" t="s">
        <v>8</v>
      </c>
      <c r="S93" s="12"/>
      <c r="T93" s="193" t="s">
        <v>8</v>
      </c>
      <c r="U93" s="31"/>
      <c r="V93" s="11">
        <v>6</v>
      </c>
      <c r="W93" s="12">
        <v>7</v>
      </c>
      <c r="X93" s="45"/>
    </row>
    <row r="94" spans="1:24" ht="12.75">
      <c r="A94" s="3"/>
      <c r="B94" s="97"/>
      <c r="C94" s="97"/>
      <c r="D94" s="32">
        <f t="shared" si="7"/>
        <v>0</v>
      </c>
      <c r="E94" s="81">
        <f>SUM(G94+I94+K94+M94+O94+Q94+S94+W94)</f>
        <v>0</v>
      </c>
      <c r="F94" s="11"/>
      <c r="G94" s="12"/>
      <c r="H94" s="10"/>
      <c r="I94" s="12"/>
      <c r="J94" s="11"/>
      <c r="K94" s="12"/>
      <c r="L94" s="11"/>
      <c r="M94" s="12"/>
      <c r="N94" s="11"/>
      <c r="O94" s="12"/>
      <c r="P94" s="11"/>
      <c r="Q94" s="12"/>
      <c r="R94" s="10"/>
      <c r="S94" s="12"/>
      <c r="T94" s="193"/>
      <c r="U94" s="31"/>
      <c r="V94" s="11"/>
      <c r="W94" s="12"/>
      <c r="X94" s="45"/>
    </row>
    <row r="95" spans="1:24" ht="12.75">
      <c r="A95" s="209"/>
      <c r="B95" s="213"/>
      <c r="C95" s="202"/>
      <c r="D95" s="203">
        <f t="shared" si="7"/>
        <v>0</v>
      </c>
      <c r="E95" s="204">
        <f>SUM(G95+I95+K95+M95+O95+Q95+S95+W95)</f>
        <v>0</v>
      </c>
      <c r="F95" s="210"/>
      <c r="G95" s="214"/>
      <c r="H95" s="207"/>
      <c r="I95" s="214"/>
      <c r="J95" s="210"/>
      <c r="K95" s="214"/>
      <c r="L95" s="210"/>
      <c r="M95" s="214"/>
      <c r="N95" s="210"/>
      <c r="O95" s="214"/>
      <c r="P95" s="210"/>
      <c r="Q95" s="214"/>
      <c r="R95" s="207"/>
      <c r="S95" s="214"/>
      <c r="T95" s="217"/>
      <c r="U95" s="218"/>
      <c r="V95" s="210"/>
      <c r="W95" s="214"/>
      <c r="X95" s="200"/>
    </row>
    <row r="96" spans="1:24" ht="12.75">
      <c r="A96" s="3" t="s">
        <v>57</v>
      </c>
      <c r="B96" s="97" t="s">
        <v>184</v>
      </c>
      <c r="C96" s="97" t="s">
        <v>69</v>
      </c>
      <c r="D96" s="32">
        <f>COUNTIF(F96:W96,"*)")</f>
        <v>1</v>
      </c>
      <c r="E96" s="81">
        <f>SUM(G96+I96+K96+M96+O96+Q96+S96+U96+W96)</f>
        <v>132</v>
      </c>
      <c r="F96" s="11" t="s">
        <v>2</v>
      </c>
      <c r="G96" s="12"/>
      <c r="H96" s="11">
        <v>2</v>
      </c>
      <c r="I96" s="12">
        <v>18</v>
      </c>
      <c r="J96" s="10">
        <v>2</v>
      </c>
      <c r="K96" s="12">
        <v>18</v>
      </c>
      <c r="L96" s="11">
        <v>1</v>
      </c>
      <c r="M96" s="12">
        <v>20</v>
      </c>
      <c r="N96" s="10">
        <v>1</v>
      </c>
      <c r="O96" s="12">
        <v>20</v>
      </c>
      <c r="P96" s="11" t="s">
        <v>8</v>
      </c>
      <c r="Q96" s="12"/>
      <c r="R96" s="10">
        <v>1</v>
      </c>
      <c r="S96" s="12">
        <v>18</v>
      </c>
      <c r="T96" s="193">
        <v>2</v>
      </c>
      <c r="U96" s="31">
        <v>18</v>
      </c>
      <c r="V96" s="11">
        <v>1</v>
      </c>
      <c r="W96" s="12">
        <v>20</v>
      </c>
      <c r="X96" s="45"/>
    </row>
    <row r="97" spans="1:24" ht="12.75">
      <c r="A97" s="3" t="s">
        <v>58</v>
      </c>
      <c r="B97" s="97" t="s">
        <v>193</v>
      </c>
      <c r="C97" s="97" t="s">
        <v>102</v>
      </c>
      <c r="D97" s="32">
        <f>COUNTIF(F97:W97,"*)")</f>
        <v>1</v>
      </c>
      <c r="E97" s="81">
        <f>SUM(G97+I97+K97+M97+O97+Q97+S97+U97+W97)</f>
        <v>114</v>
      </c>
      <c r="F97" s="11">
        <v>1</v>
      </c>
      <c r="G97" s="12">
        <v>20</v>
      </c>
      <c r="H97" s="10">
        <v>1</v>
      </c>
      <c r="I97" s="12">
        <v>20</v>
      </c>
      <c r="J97" s="10">
        <v>1</v>
      </c>
      <c r="K97" s="12">
        <v>20</v>
      </c>
      <c r="L97" s="11">
        <v>2</v>
      </c>
      <c r="M97" s="12">
        <v>18</v>
      </c>
      <c r="N97" s="10" t="s">
        <v>2</v>
      </c>
      <c r="O97" s="12"/>
      <c r="P97" s="11" t="s">
        <v>8</v>
      </c>
      <c r="Q97" s="12"/>
      <c r="R97" s="10">
        <v>2</v>
      </c>
      <c r="S97" s="12">
        <v>16</v>
      </c>
      <c r="T97" s="193">
        <v>1</v>
      </c>
      <c r="U97" s="31">
        <v>20</v>
      </c>
      <c r="V97" s="11" t="s">
        <v>8</v>
      </c>
      <c r="W97" s="12"/>
      <c r="X97" s="45"/>
    </row>
    <row r="98" spans="1:24" ht="12.75">
      <c r="A98" s="3" t="s">
        <v>59</v>
      </c>
      <c r="B98" s="97" t="s">
        <v>138</v>
      </c>
      <c r="C98" s="97" t="s">
        <v>102</v>
      </c>
      <c r="D98" s="32">
        <f>COUNTIF(F98:W98,"*)")</f>
        <v>1</v>
      </c>
      <c r="E98" s="81">
        <f>SUM(G98+I98+K98+M98+O98+Q98+S98+U98+W98)</f>
        <v>105</v>
      </c>
      <c r="F98" s="11">
        <v>10</v>
      </c>
      <c r="G98" s="12">
        <v>9</v>
      </c>
      <c r="H98" s="11" t="s">
        <v>2</v>
      </c>
      <c r="I98" s="12"/>
      <c r="J98" s="11">
        <v>3</v>
      </c>
      <c r="K98" s="12">
        <v>16</v>
      </c>
      <c r="L98" s="11">
        <v>3</v>
      </c>
      <c r="M98" s="12">
        <v>16</v>
      </c>
      <c r="N98" s="11">
        <v>2</v>
      </c>
      <c r="O98" s="12">
        <v>18</v>
      </c>
      <c r="P98" s="11" t="s">
        <v>8</v>
      </c>
      <c r="Q98" s="12"/>
      <c r="R98" s="10">
        <v>3</v>
      </c>
      <c r="S98" s="12">
        <v>14</v>
      </c>
      <c r="T98" s="193">
        <v>3</v>
      </c>
      <c r="U98" s="31">
        <v>16</v>
      </c>
      <c r="V98" s="11">
        <v>3</v>
      </c>
      <c r="W98" s="12">
        <v>16</v>
      </c>
      <c r="X98" s="45"/>
    </row>
    <row r="99" spans="1:24" ht="12.75">
      <c r="A99" s="3" t="s">
        <v>60</v>
      </c>
      <c r="B99" s="97" t="s">
        <v>276</v>
      </c>
      <c r="C99" s="97" t="s">
        <v>6</v>
      </c>
      <c r="D99" s="32">
        <f>COUNTIF(F99:W99,"*)")</f>
        <v>1</v>
      </c>
      <c r="E99" s="81">
        <f>SUM(G99+I99+K99+M99+O99+Q99+S99+U99+W99)</f>
        <v>94</v>
      </c>
      <c r="F99" s="11">
        <v>8</v>
      </c>
      <c r="G99" s="12">
        <v>11</v>
      </c>
      <c r="H99" s="10" t="s">
        <v>2</v>
      </c>
      <c r="I99" s="12"/>
      <c r="J99" s="11">
        <v>4</v>
      </c>
      <c r="K99" s="12">
        <v>15</v>
      </c>
      <c r="L99" s="11">
        <v>4</v>
      </c>
      <c r="M99" s="12">
        <v>15</v>
      </c>
      <c r="N99" s="11">
        <v>6</v>
      </c>
      <c r="O99" s="12">
        <v>13</v>
      </c>
      <c r="P99" s="11" t="s">
        <v>8</v>
      </c>
      <c r="Q99" s="12"/>
      <c r="R99" s="10">
        <v>4</v>
      </c>
      <c r="S99" s="12">
        <v>13</v>
      </c>
      <c r="T99" s="192">
        <v>4</v>
      </c>
      <c r="U99" s="130">
        <v>15</v>
      </c>
      <c r="V99" s="10">
        <v>7</v>
      </c>
      <c r="W99" s="12">
        <v>12</v>
      </c>
      <c r="X99" s="45"/>
    </row>
    <row r="100" spans="1:24" ht="12.75">
      <c r="A100" s="3" t="s">
        <v>61</v>
      </c>
      <c r="B100" s="97" t="s">
        <v>139</v>
      </c>
      <c r="C100" s="97" t="s">
        <v>105</v>
      </c>
      <c r="D100" s="32">
        <f>COUNTIF(F100:W100,"*)")</f>
        <v>1</v>
      </c>
      <c r="E100" s="81">
        <f>SUM(G100+I100+K100+M100+O100+Q100+S100+U100+W100)</f>
        <v>86</v>
      </c>
      <c r="F100" s="11">
        <v>11</v>
      </c>
      <c r="G100" s="12">
        <v>8</v>
      </c>
      <c r="H100" s="10" t="s">
        <v>346</v>
      </c>
      <c r="I100" s="25"/>
      <c r="J100" s="19">
        <v>7</v>
      </c>
      <c r="K100" s="25">
        <v>12</v>
      </c>
      <c r="L100" s="19">
        <v>5</v>
      </c>
      <c r="M100" s="25">
        <v>14</v>
      </c>
      <c r="N100" s="19">
        <v>7</v>
      </c>
      <c r="O100" s="25">
        <v>12</v>
      </c>
      <c r="P100" s="11" t="s">
        <v>8</v>
      </c>
      <c r="Q100" s="25"/>
      <c r="R100" s="19">
        <v>5</v>
      </c>
      <c r="S100" s="25">
        <v>12</v>
      </c>
      <c r="T100" s="194">
        <v>5</v>
      </c>
      <c r="U100" s="44">
        <v>14</v>
      </c>
      <c r="V100" s="19">
        <v>5</v>
      </c>
      <c r="W100" s="25">
        <v>14</v>
      </c>
      <c r="X100" s="45"/>
    </row>
    <row r="101" spans="1:24" ht="12.75">
      <c r="A101" s="3" t="s">
        <v>62</v>
      </c>
      <c r="B101" s="97" t="s">
        <v>275</v>
      </c>
      <c r="C101" s="97" t="s">
        <v>6</v>
      </c>
      <c r="D101" s="32">
        <f>COUNTIF(F101:W101,"*)")</f>
        <v>1</v>
      </c>
      <c r="E101" s="81">
        <f>SUM(G101+I101+K101+M101+O101+Q101+S101+U101+W101)</f>
        <v>83</v>
      </c>
      <c r="F101" s="11">
        <v>5</v>
      </c>
      <c r="G101" s="12">
        <v>14</v>
      </c>
      <c r="H101" s="10">
        <v>11</v>
      </c>
      <c r="I101" s="12">
        <v>8</v>
      </c>
      <c r="J101" s="11">
        <v>6</v>
      </c>
      <c r="K101" s="12">
        <v>13</v>
      </c>
      <c r="L101" s="11">
        <v>6</v>
      </c>
      <c r="M101" s="12">
        <v>13</v>
      </c>
      <c r="N101" s="11">
        <v>8</v>
      </c>
      <c r="O101" s="12">
        <v>11</v>
      </c>
      <c r="P101" s="11" t="s">
        <v>8</v>
      </c>
      <c r="Q101" s="12"/>
      <c r="R101" s="10" t="s">
        <v>2</v>
      </c>
      <c r="S101" s="12"/>
      <c r="T101" s="193">
        <v>6</v>
      </c>
      <c r="U101" s="31">
        <v>13</v>
      </c>
      <c r="V101" s="11">
        <v>8</v>
      </c>
      <c r="W101" s="12">
        <v>11</v>
      </c>
      <c r="X101" s="45"/>
    </row>
    <row r="102" spans="1:24" ht="12.75">
      <c r="A102" s="3" t="s">
        <v>63</v>
      </c>
      <c r="B102" s="97" t="s">
        <v>319</v>
      </c>
      <c r="C102" s="97" t="s">
        <v>105</v>
      </c>
      <c r="D102" s="32">
        <f>COUNTIF(F102:W102,"*)")</f>
        <v>1</v>
      </c>
      <c r="E102" s="81">
        <f>SUM(G102+I102+K102+M102+O102+Q102+S102+U102+W102)</f>
        <v>66</v>
      </c>
      <c r="F102" s="11">
        <v>13</v>
      </c>
      <c r="G102" s="12">
        <v>6</v>
      </c>
      <c r="H102" s="10" t="s">
        <v>347</v>
      </c>
      <c r="I102" s="12"/>
      <c r="J102" s="11">
        <v>10</v>
      </c>
      <c r="K102" s="12">
        <v>9</v>
      </c>
      <c r="L102" s="11">
        <v>8</v>
      </c>
      <c r="M102" s="12">
        <v>11</v>
      </c>
      <c r="N102" s="11">
        <v>9</v>
      </c>
      <c r="O102" s="12">
        <v>10</v>
      </c>
      <c r="P102" s="11" t="s">
        <v>8</v>
      </c>
      <c r="Q102" s="12"/>
      <c r="R102" s="19">
        <v>8</v>
      </c>
      <c r="S102" s="12">
        <v>9</v>
      </c>
      <c r="T102" s="193">
        <v>7</v>
      </c>
      <c r="U102" s="31">
        <v>12</v>
      </c>
      <c r="V102" s="11">
        <v>10</v>
      </c>
      <c r="W102" s="12">
        <v>9</v>
      </c>
      <c r="X102" s="45"/>
    </row>
    <row r="103" spans="1:24" ht="12.75">
      <c r="A103" s="3" t="s">
        <v>64</v>
      </c>
      <c r="B103" s="97" t="s">
        <v>137</v>
      </c>
      <c r="C103" s="97" t="s">
        <v>274</v>
      </c>
      <c r="D103" s="32">
        <f>COUNTIF(F103:W103,"*)")</f>
        <v>1</v>
      </c>
      <c r="E103" s="81">
        <f>SUM(G103+I103+K103+M103+O103+Q103+S103+U103+W103)</f>
        <v>52</v>
      </c>
      <c r="F103" s="11">
        <v>9</v>
      </c>
      <c r="G103" s="12">
        <v>10</v>
      </c>
      <c r="H103" s="10">
        <v>24</v>
      </c>
      <c r="I103" s="12"/>
      <c r="J103" s="11">
        <v>5</v>
      </c>
      <c r="K103" s="12">
        <v>14</v>
      </c>
      <c r="L103" s="11">
        <v>7</v>
      </c>
      <c r="M103" s="12">
        <v>12</v>
      </c>
      <c r="N103" s="11">
        <v>3</v>
      </c>
      <c r="O103" s="12">
        <v>16</v>
      </c>
      <c r="P103" s="11" t="s">
        <v>8</v>
      </c>
      <c r="Q103" s="12"/>
      <c r="R103" s="19" t="s">
        <v>2</v>
      </c>
      <c r="S103" s="12"/>
      <c r="T103" s="193" t="s">
        <v>8</v>
      </c>
      <c r="U103" s="31"/>
      <c r="V103" s="11" t="s">
        <v>8</v>
      </c>
      <c r="W103" s="12"/>
      <c r="X103" s="45"/>
    </row>
    <row r="104" spans="1:24" ht="12.75">
      <c r="A104" s="3" t="s">
        <v>65</v>
      </c>
      <c r="B104" s="98" t="s">
        <v>159</v>
      </c>
      <c r="C104" s="97" t="s">
        <v>105</v>
      </c>
      <c r="D104" s="32">
        <f>COUNTIF(F104:W104,"*)")</f>
        <v>1</v>
      </c>
      <c r="E104" s="81">
        <f>SUM(G104+I104+K104+M104+O104+Q104+S104+U104+W104)</f>
        <v>40</v>
      </c>
      <c r="F104" s="11" t="s">
        <v>2</v>
      </c>
      <c r="G104" s="12"/>
      <c r="H104" s="10">
        <v>31</v>
      </c>
      <c r="I104" s="12"/>
      <c r="J104" s="11">
        <v>11</v>
      </c>
      <c r="K104" s="12">
        <v>8</v>
      </c>
      <c r="L104" s="11">
        <v>10</v>
      </c>
      <c r="M104" s="12">
        <v>9</v>
      </c>
      <c r="N104" s="11" t="s">
        <v>8</v>
      </c>
      <c r="O104" s="12"/>
      <c r="P104" s="11" t="s">
        <v>8</v>
      </c>
      <c r="Q104" s="12"/>
      <c r="R104" s="19">
        <v>7</v>
      </c>
      <c r="S104" s="12">
        <v>10</v>
      </c>
      <c r="T104" s="193">
        <v>12</v>
      </c>
      <c r="U104" s="31">
        <v>7</v>
      </c>
      <c r="V104" s="11">
        <v>13</v>
      </c>
      <c r="W104" s="12">
        <v>6</v>
      </c>
      <c r="X104" s="45"/>
    </row>
    <row r="105" spans="1:24" ht="12.75">
      <c r="A105" s="3" t="s">
        <v>167</v>
      </c>
      <c r="B105" s="98" t="s">
        <v>12</v>
      </c>
      <c r="C105" s="98" t="s">
        <v>274</v>
      </c>
      <c r="D105" s="32">
        <f>COUNTIF(F105:W105,"*)")</f>
        <v>1</v>
      </c>
      <c r="E105" s="81">
        <f>SUM(G105+I105+K105+M105+O105+Q105+S105+U105+W105)</f>
        <v>37</v>
      </c>
      <c r="F105" s="11">
        <v>3</v>
      </c>
      <c r="G105" s="12">
        <v>16</v>
      </c>
      <c r="H105" s="10" t="s">
        <v>2</v>
      </c>
      <c r="I105" s="12"/>
      <c r="J105" s="11">
        <v>8</v>
      </c>
      <c r="K105" s="12">
        <v>11</v>
      </c>
      <c r="L105" s="11">
        <v>9</v>
      </c>
      <c r="M105" s="12">
        <v>10</v>
      </c>
      <c r="N105" s="11" t="s">
        <v>8</v>
      </c>
      <c r="O105" s="12"/>
      <c r="P105" s="11" t="s">
        <v>8</v>
      </c>
      <c r="Q105" s="12"/>
      <c r="R105" s="19" t="s">
        <v>8</v>
      </c>
      <c r="S105" s="12"/>
      <c r="T105" s="192" t="s">
        <v>8</v>
      </c>
      <c r="U105" s="130"/>
      <c r="V105" s="10" t="s">
        <v>8</v>
      </c>
      <c r="W105" s="12"/>
      <c r="X105" s="45"/>
    </row>
    <row r="106" spans="1:24" ht="12.75">
      <c r="A106" s="3" t="s">
        <v>171</v>
      </c>
      <c r="B106" s="98" t="s">
        <v>158</v>
      </c>
      <c r="C106" s="98" t="s">
        <v>105</v>
      </c>
      <c r="D106" s="32">
        <f>COUNTIF(F106:W106,"*)")</f>
        <v>1</v>
      </c>
      <c r="E106" s="81">
        <f>SUM(G106+I106+K106+M106+O106+Q106+S106+U106+W106)</f>
        <v>35</v>
      </c>
      <c r="F106" s="11" t="s">
        <v>2</v>
      </c>
      <c r="G106" s="12"/>
      <c r="H106" s="10">
        <v>30</v>
      </c>
      <c r="I106" s="25"/>
      <c r="J106" s="19">
        <v>9</v>
      </c>
      <c r="K106" s="25">
        <v>10</v>
      </c>
      <c r="L106" s="19" t="s">
        <v>8</v>
      </c>
      <c r="M106" s="25"/>
      <c r="N106" s="19">
        <v>11</v>
      </c>
      <c r="O106" s="25">
        <v>8</v>
      </c>
      <c r="P106" s="19" t="s">
        <v>8</v>
      </c>
      <c r="Q106" s="25"/>
      <c r="R106" s="19" t="s">
        <v>8</v>
      </c>
      <c r="S106" s="25"/>
      <c r="T106" s="194">
        <v>9</v>
      </c>
      <c r="U106" s="44">
        <v>10</v>
      </c>
      <c r="V106" s="19">
        <v>12</v>
      </c>
      <c r="W106" s="25">
        <v>7</v>
      </c>
      <c r="X106" s="45"/>
    </row>
    <row r="107" spans="1:24" ht="12.75">
      <c r="A107" s="3" t="s">
        <v>170</v>
      </c>
      <c r="B107" s="98" t="s">
        <v>320</v>
      </c>
      <c r="C107" s="97" t="s">
        <v>102</v>
      </c>
      <c r="D107" s="32">
        <f>COUNTIF(F107:W107,"*)")</f>
        <v>1</v>
      </c>
      <c r="E107" s="81">
        <f>SUM(G107+I107+K107+M107+O107+Q107+S107+U107+W107)</f>
        <v>27</v>
      </c>
      <c r="F107" s="11">
        <v>15</v>
      </c>
      <c r="G107" s="12">
        <v>4</v>
      </c>
      <c r="H107" s="10">
        <v>37</v>
      </c>
      <c r="I107" s="25"/>
      <c r="J107" s="19">
        <v>13</v>
      </c>
      <c r="K107" s="25">
        <v>6</v>
      </c>
      <c r="L107" s="19" t="s">
        <v>2</v>
      </c>
      <c r="M107" s="25"/>
      <c r="N107" s="19">
        <v>29</v>
      </c>
      <c r="O107" s="25"/>
      <c r="P107" s="19" t="s">
        <v>8</v>
      </c>
      <c r="Q107" s="25"/>
      <c r="R107" s="19">
        <v>9</v>
      </c>
      <c r="S107" s="25">
        <v>8</v>
      </c>
      <c r="T107" s="194">
        <v>13</v>
      </c>
      <c r="U107" s="44">
        <v>6</v>
      </c>
      <c r="V107" s="19">
        <v>16</v>
      </c>
      <c r="W107" s="25">
        <v>3</v>
      </c>
      <c r="X107" s="45"/>
    </row>
    <row r="108" spans="1:24" ht="12.75">
      <c r="A108" s="3" t="s">
        <v>172</v>
      </c>
      <c r="B108" s="98" t="s">
        <v>208</v>
      </c>
      <c r="C108" s="98" t="s">
        <v>69</v>
      </c>
      <c r="D108" s="32">
        <f>COUNTIF(F108:W108,"*)")</f>
        <v>1</v>
      </c>
      <c r="E108" s="81">
        <f>SUM(G108+I108+K108+M108+O108+Q108+S108+U108+W108)</f>
        <v>26</v>
      </c>
      <c r="F108" s="11" t="s">
        <v>2</v>
      </c>
      <c r="G108" s="12"/>
      <c r="H108" s="10" t="s">
        <v>8</v>
      </c>
      <c r="I108" s="25"/>
      <c r="J108" s="19" t="s">
        <v>8</v>
      </c>
      <c r="K108" s="25"/>
      <c r="L108" s="19" t="s">
        <v>8</v>
      </c>
      <c r="M108" s="25"/>
      <c r="N108" s="19">
        <v>15</v>
      </c>
      <c r="O108" s="25">
        <v>4</v>
      </c>
      <c r="P108" s="19" t="s">
        <v>8</v>
      </c>
      <c r="Q108" s="25"/>
      <c r="R108" s="19">
        <v>6</v>
      </c>
      <c r="S108" s="25">
        <v>11</v>
      </c>
      <c r="T108" s="194">
        <v>8</v>
      </c>
      <c r="U108" s="44">
        <v>11</v>
      </c>
      <c r="V108" s="19" t="s">
        <v>8</v>
      </c>
      <c r="W108" s="25"/>
      <c r="X108" s="45"/>
    </row>
    <row r="109" spans="1:24" ht="12.75">
      <c r="A109" s="3" t="s">
        <v>173</v>
      </c>
      <c r="B109" s="98" t="s">
        <v>11</v>
      </c>
      <c r="C109" s="98" t="s">
        <v>181</v>
      </c>
      <c r="D109" s="32">
        <f>COUNTIF(F109:W109,"*)")</f>
        <v>1</v>
      </c>
      <c r="E109" s="81">
        <f>SUM(G109+I109+K109+M109+O109+Q109+S109+U109+W109)</f>
        <v>18</v>
      </c>
      <c r="F109" s="11">
        <v>2</v>
      </c>
      <c r="G109" s="12">
        <v>18</v>
      </c>
      <c r="H109" s="10" t="s">
        <v>2</v>
      </c>
      <c r="I109" s="25"/>
      <c r="J109" s="19" t="s">
        <v>8</v>
      </c>
      <c r="K109" s="25"/>
      <c r="L109" s="19" t="s">
        <v>8</v>
      </c>
      <c r="M109" s="25"/>
      <c r="N109" s="19" t="s">
        <v>8</v>
      </c>
      <c r="O109" s="25"/>
      <c r="P109" s="19" t="s">
        <v>8</v>
      </c>
      <c r="Q109" s="25"/>
      <c r="R109" s="19" t="s">
        <v>8</v>
      </c>
      <c r="S109" s="25"/>
      <c r="T109" s="194" t="s">
        <v>8</v>
      </c>
      <c r="U109" s="44"/>
      <c r="V109" s="19" t="s">
        <v>8</v>
      </c>
      <c r="W109" s="25"/>
      <c r="X109" s="45"/>
    </row>
    <row r="110" spans="1:24" ht="12.75">
      <c r="A110" s="3" t="s">
        <v>174</v>
      </c>
      <c r="B110" s="98" t="s">
        <v>289</v>
      </c>
      <c r="C110" s="98" t="s">
        <v>274</v>
      </c>
      <c r="D110" s="32">
        <f>COUNTIF(F110:W110,"*)")</f>
        <v>1</v>
      </c>
      <c r="E110" s="81">
        <f>SUM(G110+I110+K110+M110+O110+Q110+S110+U110+W110)</f>
        <v>15</v>
      </c>
      <c r="F110" s="11">
        <v>17</v>
      </c>
      <c r="G110" s="12">
        <v>2</v>
      </c>
      <c r="H110" s="10">
        <v>36</v>
      </c>
      <c r="I110" s="25"/>
      <c r="J110" s="19">
        <v>14</v>
      </c>
      <c r="K110" s="25">
        <v>5</v>
      </c>
      <c r="L110" s="19">
        <v>11</v>
      </c>
      <c r="M110" s="25">
        <v>8</v>
      </c>
      <c r="N110" s="19">
        <v>21</v>
      </c>
      <c r="O110" s="25"/>
      <c r="P110" s="19" t="s">
        <v>8</v>
      </c>
      <c r="Q110" s="25"/>
      <c r="R110" s="19" t="s">
        <v>2</v>
      </c>
      <c r="S110" s="25"/>
      <c r="T110" s="194" t="s">
        <v>8</v>
      </c>
      <c r="U110" s="44"/>
      <c r="V110" s="19" t="s">
        <v>8</v>
      </c>
      <c r="W110" s="25"/>
      <c r="X110" s="45"/>
    </row>
    <row r="111" spans="1:24" ht="12.75">
      <c r="A111" s="3" t="s">
        <v>175</v>
      </c>
      <c r="B111" s="98" t="s">
        <v>36</v>
      </c>
      <c r="C111" s="97" t="s">
        <v>135</v>
      </c>
      <c r="D111" s="32">
        <f>COUNTIF(F111:W111,"*)")</f>
        <v>1</v>
      </c>
      <c r="E111" s="81">
        <f>SUM(G111+I111+K111+M111+O111+Q111+S111+U111+W111)</f>
        <v>8</v>
      </c>
      <c r="F111" s="11" t="s">
        <v>2</v>
      </c>
      <c r="G111" s="12"/>
      <c r="H111" s="10" t="s">
        <v>8</v>
      </c>
      <c r="I111" s="25"/>
      <c r="J111" s="19" t="s">
        <v>8</v>
      </c>
      <c r="K111" s="25"/>
      <c r="L111" s="19" t="s">
        <v>8</v>
      </c>
      <c r="M111" s="25"/>
      <c r="N111" s="19" t="s">
        <v>8</v>
      </c>
      <c r="O111" s="25"/>
      <c r="P111" s="19" t="s">
        <v>8</v>
      </c>
      <c r="Q111" s="25"/>
      <c r="R111" s="19" t="s">
        <v>8</v>
      </c>
      <c r="S111" s="25"/>
      <c r="T111" s="194">
        <v>11</v>
      </c>
      <c r="U111" s="44">
        <v>8</v>
      </c>
      <c r="V111" s="19" t="s">
        <v>8</v>
      </c>
      <c r="W111" s="25"/>
      <c r="X111" s="45"/>
    </row>
    <row r="112" spans="1:24" ht="12.75">
      <c r="A112" s="3" t="s">
        <v>176</v>
      </c>
      <c r="B112" s="98" t="s">
        <v>160</v>
      </c>
      <c r="C112" s="98" t="s">
        <v>50</v>
      </c>
      <c r="D112" s="32">
        <f>COUNTIF(F112:W112,"*)")</f>
        <v>1</v>
      </c>
      <c r="E112" s="81">
        <f>SUM(G112+I112+K112+M112+O112+Q112+S112+U112+W112)</f>
        <v>7</v>
      </c>
      <c r="F112" s="11" t="s">
        <v>2</v>
      </c>
      <c r="G112" s="25"/>
      <c r="H112" s="11">
        <v>34</v>
      </c>
      <c r="I112" s="25"/>
      <c r="J112" s="19">
        <v>12</v>
      </c>
      <c r="K112" s="25">
        <v>7</v>
      </c>
      <c r="L112" s="19" t="s">
        <v>8</v>
      </c>
      <c r="M112" s="25"/>
      <c r="N112" s="19" t="s">
        <v>8</v>
      </c>
      <c r="O112" s="25"/>
      <c r="P112" s="19" t="s">
        <v>8</v>
      </c>
      <c r="Q112" s="25"/>
      <c r="R112" s="19" t="s">
        <v>8</v>
      </c>
      <c r="S112" s="25"/>
      <c r="T112" s="194" t="s">
        <v>8</v>
      </c>
      <c r="U112" s="44"/>
      <c r="V112" s="19" t="s">
        <v>8</v>
      </c>
      <c r="W112" s="25"/>
      <c r="X112" s="77"/>
    </row>
    <row r="113" spans="1:24" ht="12.75">
      <c r="A113" s="3" t="s">
        <v>177</v>
      </c>
      <c r="B113" s="98" t="s">
        <v>141</v>
      </c>
      <c r="C113" s="98" t="s">
        <v>6</v>
      </c>
      <c r="D113" s="32">
        <f>COUNTIF(F113:W113,"*)")</f>
        <v>1</v>
      </c>
      <c r="E113" s="81">
        <f>SUM(G113+I113+K113+M113+O113+Q113+S113+U113+W113)</f>
        <v>7</v>
      </c>
      <c r="F113" s="11">
        <v>12</v>
      </c>
      <c r="G113" s="25">
        <v>7</v>
      </c>
      <c r="H113" s="10" t="s">
        <v>2</v>
      </c>
      <c r="I113" s="25"/>
      <c r="J113" s="19" t="s">
        <v>8</v>
      </c>
      <c r="K113" s="25"/>
      <c r="L113" s="19" t="s">
        <v>8</v>
      </c>
      <c r="M113" s="25"/>
      <c r="N113" s="19" t="s">
        <v>8</v>
      </c>
      <c r="O113" s="25"/>
      <c r="P113" s="19" t="s">
        <v>8</v>
      </c>
      <c r="Q113" s="25"/>
      <c r="R113" s="19" t="s">
        <v>8</v>
      </c>
      <c r="S113" s="25"/>
      <c r="T113" s="194" t="s">
        <v>8</v>
      </c>
      <c r="U113" s="44"/>
      <c r="V113" s="19" t="s">
        <v>8</v>
      </c>
      <c r="W113" s="25"/>
      <c r="X113" s="77"/>
    </row>
    <row r="114" spans="1:24" ht="12.75">
      <c r="A114" s="3" t="s">
        <v>179</v>
      </c>
      <c r="B114" s="98" t="s">
        <v>210</v>
      </c>
      <c r="C114" s="98" t="s">
        <v>328</v>
      </c>
      <c r="D114" s="32">
        <f>COUNTIF(F114:W114,"*)")</f>
        <v>1</v>
      </c>
      <c r="E114" s="81">
        <f>SUM(G114+I114+K114+M114+O114+Q114+S114+U114+W114)</f>
        <v>1</v>
      </c>
      <c r="F114" s="11" t="s">
        <v>2</v>
      </c>
      <c r="G114" s="25"/>
      <c r="H114" s="11" t="s">
        <v>8</v>
      </c>
      <c r="I114" s="25"/>
      <c r="J114" s="19" t="s">
        <v>8</v>
      </c>
      <c r="K114" s="25"/>
      <c r="L114" s="19" t="s">
        <v>8</v>
      </c>
      <c r="M114" s="25"/>
      <c r="N114" s="19">
        <v>20</v>
      </c>
      <c r="O114" s="25">
        <v>1</v>
      </c>
      <c r="P114" s="19" t="s">
        <v>8</v>
      </c>
      <c r="Q114" s="25"/>
      <c r="R114" s="19" t="s">
        <v>8</v>
      </c>
      <c r="S114" s="25"/>
      <c r="T114" s="194" t="s">
        <v>8</v>
      </c>
      <c r="U114" s="44"/>
      <c r="V114" s="19" t="s">
        <v>8</v>
      </c>
      <c r="W114" s="25"/>
      <c r="X114" s="77"/>
    </row>
    <row r="115" spans="1:24" ht="12.75">
      <c r="A115" s="3"/>
      <c r="B115" s="100"/>
      <c r="C115" s="100"/>
      <c r="D115" s="220">
        <f t="shared" si="7"/>
        <v>0</v>
      </c>
      <c r="E115" s="86">
        <f>SUM(G115+I115+K115+M115+O115+Q115+S115+U115+W115)</f>
        <v>0</v>
      </c>
      <c r="F115" s="13"/>
      <c r="G115" s="14"/>
      <c r="H115" s="13"/>
      <c r="I115" s="14"/>
      <c r="J115" s="13"/>
      <c r="K115" s="14"/>
      <c r="L115" s="13"/>
      <c r="M115" s="14"/>
      <c r="N115" s="13"/>
      <c r="O115" s="14"/>
      <c r="P115" s="13"/>
      <c r="Q115" s="14"/>
      <c r="R115" s="13"/>
      <c r="S115" s="14"/>
      <c r="T115" s="199"/>
      <c r="U115" s="128"/>
      <c r="V115" s="13"/>
      <c r="W115" s="14"/>
      <c r="X115" s="46"/>
    </row>
    <row r="116" spans="1:24" ht="12.75">
      <c r="A116" s="234"/>
      <c r="B116" s="235"/>
      <c r="C116" s="236" t="s">
        <v>166</v>
      </c>
      <c r="D116" s="34"/>
      <c r="E116" s="80">
        <f>SUM(E9:E115)</f>
        <v>3308</v>
      </c>
      <c r="F116" s="237"/>
      <c r="G116" s="237">
        <f>SUM(G9:G115)</f>
        <v>424</v>
      </c>
      <c r="H116" s="237"/>
      <c r="I116" s="237">
        <f>SUM(I9:I115)</f>
        <v>332</v>
      </c>
      <c r="J116" s="237"/>
      <c r="K116" s="237">
        <f>SUM(K9:K115)</f>
        <v>460</v>
      </c>
      <c r="L116" s="237"/>
      <c r="M116" s="237">
        <f>SUM(M9:M115)</f>
        <v>453</v>
      </c>
      <c r="N116" s="237"/>
      <c r="O116" s="237">
        <f>SUM(O9:O115)</f>
        <v>386</v>
      </c>
      <c r="P116" s="237"/>
      <c r="Q116" s="237">
        <f>SUM(Q9:Q115)</f>
        <v>0</v>
      </c>
      <c r="R116" s="237"/>
      <c r="S116" s="237">
        <f>SUM(S9:S115)</f>
        <v>301</v>
      </c>
      <c r="T116" s="237"/>
      <c r="U116" s="237">
        <f>SUM(U9:U115)</f>
        <v>571</v>
      </c>
      <c r="V116" s="237"/>
      <c r="W116" s="237">
        <f>SUM(W9:W115)</f>
        <v>381</v>
      </c>
      <c r="X116" s="47"/>
    </row>
    <row r="117" spans="1:24" ht="12.75">
      <c r="A117" s="27"/>
      <c r="B117" s="108" t="s">
        <v>127</v>
      </c>
      <c r="C117" s="97"/>
      <c r="D117" s="35"/>
      <c r="E117" s="16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87"/>
      <c r="X117" s="45"/>
    </row>
    <row r="118" spans="1:26" ht="12.75">
      <c r="A118" s="28"/>
      <c r="B118" s="109" t="s">
        <v>57</v>
      </c>
      <c r="C118" s="98" t="s">
        <v>105</v>
      </c>
      <c r="D118" s="36"/>
      <c r="E118" s="16">
        <f aca="true" t="shared" si="9" ref="E118:E127">SUM(G118+I118+K118+M118+O118+Q118+S118+W118+U118+X118)</f>
        <v>1320</v>
      </c>
      <c r="F118" s="21"/>
      <c r="G118" s="21">
        <f aca="true" t="shared" si="10" ref="G118:G135">SUMIF($C$9:$W$115,C118,$G$9:$G$115)</f>
        <v>137</v>
      </c>
      <c r="H118" s="21"/>
      <c r="I118" s="21">
        <f aca="true" t="shared" si="11" ref="I118:I135">SUMIF($C$9:$W$115,C118,$I$9:$I$115)</f>
        <v>82</v>
      </c>
      <c r="J118" s="21"/>
      <c r="K118" s="21">
        <f aca="true" t="shared" si="12" ref="K118:K135">SUMIF($C$9:$W$115,C118,$K$9:$K$115)</f>
        <v>177</v>
      </c>
      <c r="L118" s="21"/>
      <c r="M118" s="21">
        <f aca="true" t="shared" si="13" ref="M118:M135">SUMIF($C$9:$W$115,C118,$M$9:$M$115)</f>
        <v>202</v>
      </c>
      <c r="N118" s="21"/>
      <c r="O118" s="21">
        <f aca="true" t="shared" si="14" ref="O118:O135">SUMIF($C$9:$W$115,C118,$O$9:$O$115)</f>
        <v>136</v>
      </c>
      <c r="P118" s="21"/>
      <c r="Q118" s="21">
        <f aca="true" t="shared" si="15" ref="Q118:Q135">SUMIF($C$9:$W$115,C118,$Q$9:$Q$115)</f>
        <v>0</v>
      </c>
      <c r="R118" s="21"/>
      <c r="S118" s="21">
        <f aca="true" t="shared" si="16" ref="S118:S135">SUMIF($C$9:$C$115,C118,$S$9:$S$115)</f>
        <v>136</v>
      </c>
      <c r="T118" s="21"/>
      <c r="U118" s="21">
        <f aca="true" t="shared" si="17" ref="U118:U135">SUMIF($C$9:$C$115,C118,$U$9:$U$115)</f>
        <v>231</v>
      </c>
      <c r="V118" s="21"/>
      <c r="W118" s="87">
        <f aca="true" t="shared" si="18" ref="W118:W135">SUMIF($C$9:$C$115,C118,$W$9:$W$115)</f>
        <v>196</v>
      </c>
      <c r="X118" s="81">
        <f aca="true" t="shared" si="19" ref="X118:X135">SUMIF($C$9:$C$115,C118,$X$9:$X$115)</f>
        <v>23</v>
      </c>
      <c r="Z118" s="78">
        <f aca="true" t="shared" si="20" ref="Z118:Z135">E118/$E$136</f>
        <v>0.39111111111111113</v>
      </c>
    </row>
    <row r="119" spans="1:26" ht="12.75">
      <c r="A119" s="28"/>
      <c r="B119" s="109" t="s">
        <v>58</v>
      </c>
      <c r="C119" s="97" t="s">
        <v>102</v>
      </c>
      <c r="D119" s="34"/>
      <c r="E119" s="16">
        <f t="shared" si="9"/>
        <v>812</v>
      </c>
      <c r="F119" s="21"/>
      <c r="G119" s="21">
        <f t="shared" si="10"/>
        <v>113</v>
      </c>
      <c r="H119" s="21"/>
      <c r="I119" s="21">
        <f t="shared" si="11"/>
        <v>87</v>
      </c>
      <c r="J119" s="21"/>
      <c r="K119" s="21">
        <f t="shared" si="12"/>
        <v>106</v>
      </c>
      <c r="L119" s="21"/>
      <c r="M119" s="21">
        <f t="shared" si="13"/>
        <v>99</v>
      </c>
      <c r="N119" s="21"/>
      <c r="O119" s="21">
        <f t="shared" si="14"/>
        <v>87</v>
      </c>
      <c r="P119" s="21"/>
      <c r="Q119" s="21">
        <f t="shared" si="15"/>
        <v>0</v>
      </c>
      <c r="R119" s="21"/>
      <c r="S119" s="21">
        <f t="shared" si="16"/>
        <v>75</v>
      </c>
      <c r="T119" s="21"/>
      <c r="U119" s="21">
        <f t="shared" si="17"/>
        <v>137</v>
      </c>
      <c r="V119" s="21"/>
      <c r="W119" s="87">
        <f t="shared" si="18"/>
        <v>81</v>
      </c>
      <c r="X119" s="81">
        <f t="shared" si="19"/>
        <v>27</v>
      </c>
      <c r="Z119" s="78">
        <f t="shared" si="20"/>
        <v>0.24059259259259258</v>
      </c>
    </row>
    <row r="120" spans="1:26" ht="12.75">
      <c r="A120" s="28"/>
      <c r="B120" s="109" t="s">
        <v>59</v>
      </c>
      <c r="C120" s="97" t="s">
        <v>181</v>
      </c>
      <c r="D120" s="36"/>
      <c r="E120" s="16">
        <f t="shared" si="9"/>
        <v>681</v>
      </c>
      <c r="F120" s="21"/>
      <c r="G120" s="21">
        <f t="shared" si="10"/>
        <v>137</v>
      </c>
      <c r="H120" s="21"/>
      <c r="I120" s="21">
        <f t="shared" si="11"/>
        <v>71</v>
      </c>
      <c r="J120" s="21"/>
      <c r="K120" s="21">
        <f t="shared" si="12"/>
        <v>65</v>
      </c>
      <c r="L120" s="21"/>
      <c r="M120" s="21">
        <f t="shared" si="13"/>
        <v>69</v>
      </c>
      <c r="N120" s="21"/>
      <c r="O120" s="21">
        <f t="shared" si="14"/>
        <v>97</v>
      </c>
      <c r="P120" s="21"/>
      <c r="Q120" s="21">
        <f t="shared" si="15"/>
        <v>0</v>
      </c>
      <c r="R120" s="21"/>
      <c r="S120" s="21">
        <f t="shared" si="16"/>
        <v>45</v>
      </c>
      <c r="T120" s="21"/>
      <c r="U120" s="21">
        <f t="shared" si="17"/>
        <v>109</v>
      </c>
      <c r="V120" s="21"/>
      <c r="W120" s="87">
        <f t="shared" si="18"/>
        <v>71</v>
      </c>
      <c r="X120" s="81">
        <f t="shared" si="19"/>
        <v>17</v>
      </c>
      <c r="Z120" s="78">
        <f t="shared" si="20"/>
        <v>0.20177777777777778</v>
      </c>
    </row>
    <row r="121" spans="1:26" ht="12.75">
      <c r="A121" s="28"/>
      <c r="B121" s="109" t="s">
        <v>60</v>
      </c>
      <c r="C121" s="97" t="s">
        <v>78</v>
      </c>
      <c r="D121" s="36"/>
      <c r="E121" s="16">
        <f t="shared" si="9"/>
        <v>253</v>
      </c>
      <c r="F121" s="21"/>
      <c r="G121" s="21">
        <f t="shared" si="10"/>
        <v>0</v>
      </c>
      <c r="H121" s="21"/>
      <c r="I121" s="21">
        <f t="shared" si="11"/>
        <v>29</v>
      </c>
      <c r="J121" s="21"/>
      <c r="K121" s="21">
        <f t="shared" si="12"/>
        <v>28</v>
      </c>
      <c r="L121" s="21"/>
      <c r="M121" s="21">
        <f t="shared" si="13"/>
        <v>53</v>
      </c>
      <c r="N121" s="21"/>
      <c r="O121" s="21">
        <f t="shared" si="14"/>
        <v>33</v>
      </c>
      <c r="P121" s="21"/>
      <c r="Q121" s="21">
        <f t="shared" si="15"/>
        <v>0</v>
      </c>
      <c r="R121" s="21"/>
      <c r="S121" s="21">
        <f t="shared" si="16"/>
        <v>38</v>
      </c>
      <c r="T121" s="21"/>
      <c r="U121" s="21">
        <f t="shared" si="17"/>
        <v>39</v>
      </c>
      <c r="V121" s="21"/>
      <c r="W121" s="87">
        <f t="shared" si="18"/>
        <v>33</v>
      </c>
      <c r="X121" s="81">
        <f t="shared" si="19"/>
        <v>0</v>
      </c>
      <c r="Z121" s="78">
        <f t="shared" si="20"/>
        <v>0.07496296296296297</v>
      </c>
    </row>
    <row r="122" spans="1:26" ht="12.75">
      <c r="A122" s="28"/>
      <c r="B122" s="109" t="s">
        <v>61</v>
      </c>
      <c r="C122" s="98" t="s">
        <v>196</v>
      </c>
      <c r="D122" s="36"/>
      <c r="E122" s="16">
        <f t="shared" si="9"/>
        <v>104</v>
      </c>
      <c r="F122" s="21"/>
      <c r="G122" s="21">
        <f t="shared" si="10"/>
        <v>28</v>
      </c>
      <c r="H122" s="21"/>
      <c r="I122" s="21">
        <f t="shared" si="11"/>
        <v>0</v>
      </c>
      <c r="J122" s="21"/>
      <c r="K122" s="21">
        <f t="shared" si="12"/>
        <v>30</v>
      </c>
      <c r="L122" s="21"/>
      <c r="M122" s="21">
        <f t="shared" si="13"/>
        <v>30</v>
      </c>
      <c r="N122" s="21"/>
      <c r="O122" s="21">
        <f t="shared" si="14"/>
        <v>16</v>
      </c>
      <c r="P122" s="21"/>
      <c r="Q122" s="21">
        <f t="shared" si="15"/>
        <v>0</v>
      </c>
      <c r="R122" s="21"/>
      <c r="S122" s="21">
        <f t="shared" si="16"/>
        <v>0</v>
      </c>
      <c r="T122" s="21"/>
      <c r="U122" s="21">
        <f t="shared" si="17"/>
        <v>0</v>
      </c>
      <c r="V122" s="21"/>
      <c r="W122" s="87">
        <f t="shared" si="18"/>
        <v>0</v>
      </c>
      <c r="X122" s="81">
        <f t="shared" si="19"/>
        <v>0</v>
      </c>
      <c r="Z122" s="78">
        <f t="shared" si="20"/>
        <v>0.030814814814814816</v>
      </c>
    </row>
    <row r="123" spans="1:26" ht="12.75">
      <c r="A123" s="28"/>
      <c r="B123" s="109" t="s">
        <v>62</v>
      </c>
      <c r="C123" s="97" t="s">
        <v>135</v>
      </c>
      <c r="D123" s="36"/>
      <c r="E123" s="16">
        <f t="shared" si="9"/>
        <v>55</v>
      </c>
      <c r="F123" s="21"/>
      <c r="G123" s="21">
        <f t="shared" si="10"/>
        <v>0</v>
      </c>
      <c r="H123" s="21"/>
      <c r="I123" s="21">
        <f t="shared" si="11"/>
        <v>0</v>
      </c>
      <c r="J123" s="21"/>
      <c r="K123" s="21">
        <f t="shared" si="12"/>
        <v>0</v>
      </c>
      <c r="L123" s="21"/>
      <c r="M123" s="21">
        <f t="shared" si="13"/>
        <v>0</v>
      </c>
      <c r="N123" s="21"/>
      <c r="O123" s="21">
        <f t="shared" si="14"/>
        <v>0</v>
      </c>
      <c r="P123" s="21"/>
      <c r="Q123" s="21">
        <f t="shared" si="15"/>
        <v>0</v>
      </c>
      <c r="R123" s="21"/>
      <c r="S123" s="21">
        <f t="shared" si="16"/>
        <v>0</v>
      </c>
      <c r="T123" s="21"/>
      <c r="U123" s="21">
        <f t="shared" si="17"/>
        <v>55</v>
      </c>
      <c r="V123" s="21"/>
      <c r="W123" s="87">
        <f t="shared" si="18"/>
        <v>0</v>
      </c>
      <c r="X123" s="81">
        <f t="shared" si="19"/>
        <v>0</v>
      </c>
      <c r="Z123" s="78">
        <f t="shared" si="20"/>
        <v>0.016296296296296295</v>
      </c>
    </row>
    <row r="124" spans="1:26" ht="12.75">
      <c r="A124" s="28"/>
      <c r="B124" s="109" t="s">
        <v>63</v>
      </c>
      <c r="C124" s="97" t="s">
        <v>51</v>
      </c>
      <c r="D124" s="34"/>
      <c r="E124" s="16">
        <f t="shared" si="9"/>
        <v>46</v>
      </c>
      <c r="F124" s="21"/>
      <c r="G124" s="21">
        <f t="shared" si="10"/>
        <v>0</v>
      </c>
      <c r="H124" s="21"/>
      <c r="I124" s="21">
        <f t="shared" si="11"/>
        <v>46</v>
      </c>
      <c r="J124" s="21"/>
      <c r="K124" s="21">
        <f t="shared" si="12"/>
        <v>0</v>
      </c>
      <c r="L124" s="21"/>
      <c r="M124" s="21">
        <f t="shared" si="13"/>
        <v>0</v>
      </c>
      <c r="N124" s="21"/>
      <c r="O124" s="21">
        <f t="shared" si="14"/>
        <v>0</v>
      </c>
      <c r="P124" s="21"/>
      <c r="Q124" s="21">
        <f t="shared" si="15"/>
        <v>0</v>
      </c>
      <c r="R124" s="21"/>
      <c r="S124" s="21">
        <f t="shared" si="16"/>
        <v>0</v>
      </c>
      <c r="T124" s="21"/>
      <c r="U124" s="21">
        <f t="shared" si="17"/>
        <v>0</v>
      </c>
      <c r="V124" s="21"/>
      <c r="W124" s="87">
        <f t="shared" si="18"/>
        <v>0</v>
      </c>
      <c r="X124" s="81">
        <f t="shared" si="19"/>
        <v>0</v>
      </c>
      <c r="Z124" s="78">
        <f t="shared" si="20"/>
        <v>0.01362962962962963</v>
      </c>
    </row>
    <row r="125" spans="1:26" ht="12.75">
      <c r="A125" s="28"/>
      <c r="B125" s="109" t="s">
        <v>64</v>
      </c>
      <c r="C125" s="97" t="s">
        <v>238</v>
      </c>
      <c r="D125" s="36"/>
      <c r="E125" s="16">
        <f t="shared" si="9"/>
        <v>41</v>
      </c>
      <c r="F125" s="21"/>
      <c r="G125" s="21">
        <f t="shared" si="10"/>
        <v>9</v>
      </c>
      <c r="H125" s="21"/>
      <c r="I125" s="21">
        <f t="shared" si="11"/>
        <v>10</v>
      </c>
      <c r="J125" s="21"/>
      <c r="K125" s="21">
        <f t="shared" si="12"/>
        <v>6</v>
      </c>
      <c r="L125" s="21"/>
      <c r="M125" s="21">
        <f t="shared" si="13"/>
        <v>0</v>
      </c>
      <c r="N125" s="21"/>
      <c r="O125" s="21">
        <f t="shared" si="14"/>
        <v>16</v>
      </c>
      <c r="P125" s="21"/>
      <c r="Q125" s="21">
        <f t="shared" si="15"/>
        <v>0</v>
      </c>
      <c r="R125" s="21"/>
      <c r="S125" s="21">
        <f t="shared" si="16"/>
        <v>0</v>
      </c>
      <c r="T125" s="21"/>
      <c r="U125" s="21">
        <f t="shared" si="17"/>
        <v>0</v>
      </c>
      <c r="V125" s="21"/>
      <c r="W125" s="87">
        <f t="shared" si="18"/>
        <v>0</v>
      </c>
      <c r="X125" s="81">
        <f t="shared" si="19"/>
        <v>0</v>
      </c>
      <c r="Z125" s="78">
        <f t="shared" si="20"/>
        <v>0.012148148148148148</v>
      </c>
    </row>
    <row r="126" spans="1:26" ht="12.75">
      <c r="A126" s="28"/>
      <c r="B126" s="109" t="s">
        <v>65</v>
      </c>
      <c r="C126" s="97" t="s">
        <v>49</v>
      </c>
      <c r="D126" s="36"/>
      <c r="E126" s="16">
        <f t="shared" si="9"/>
        <v>28</v>
      </c>
      <c r="F126" s="21"/>
      <c r="G126" s="21">
        <f t="shared" si="10"/>
        <v>0</v>
      </c>
      <c r="H126" s="21"/>
      <c r="I126" s="21">
        <f t="shared" si="11"/>
        <v>0</v>
      </c>
      <c r="J126" s="21"/>
      <c r="K126" s="21">
        <f t="shared" si="12"/>
        <v>28</v>
      </c>
      <c r="L126" s="21"/>
      <c r="M126" s="21">
        <f t="shared" si="13"/>
        <v>0</v>
      </c>
      <c r="N126" s="21"/>
      <c r="O126" s="21">
        <f t="shared" si="14"/>
        <v>0</v>
      </c>
      <c r="P126" s="21"/>
      <c r="Q126" s="21">
        <f t="shared" si="15"/>
        <v>0</v>
      </c>
      <c r="R126" s="21"/>
      <c r="S126" s="21">
        <f t="shared" si="16"/>
        <v>0</v>
      </c>
      <c r="T126" s="21"/>
      <c r="U126" s="21">
        <f t="shared" si="17"/>
        <v>0</v>
      </c>
      <c r="V126" s="21"/>
      <c r="W126" s="87">
        <f t="shared" si="18"/>
        <v>0</v>
      </c>
      <c r="X126" s="81">
        <f t="shared" si="19"/>
        <v>0</v>
      </c>
      <c r="Z126" s="78">
        <f t="shared" si="20"/>
        <v>0.008296296296296296</v>
      </c>
    </row>
    <row r="127" spans="1:26" ht="12.75">
      <c r="A127" s="39"/>
      <c r="B127" s="109" t="s">
        <v>167</v>
      </c>
      <c r="C127" s="98" t="s">
        <v>50</v>
      </c>
      <c r="D127" s="36"/>
      <c r="E127" s="16">
        <f t="shared" si="9"/>
        <v>27</v>
      </c>
      <c r="F127" s="21"/>
      <c r="G127" s="21">
        <f t="shared" si="10"/>
        <v>0</v>
      </c>
      <c r="H127" s="21"/>
      <c r="I127" s="21">
        <f t="shared" si="11"/>
        <v>7</v>
      </c>
      <c r="J127" s="21"/>
      <c r="K127" s="21">
        <f t="shared" si="12"/>
        <v>20</v>
      </c>
      <c r="L127" s="21"/>
      <c r="M127" s="21">
        <f t="shared" si="13"/>
        <v>0</v>
      </c>
      <c r="N127" s="21"/>
      <c r="O127" s="21">
        <f t="shared" si="14"/>
        <v>0</v>
      </c>
      <c r="P127" s="21"/>
      <c r="Q127" s="21">
        <f t="shared" si="15"/>
        <v>0</v>
      </c>
      <c r="R127" s="21"/>
      <c r="S127" s="21">
        <f t="shared" si="16"/>
        <v>0</v>
      </c>
      <c r="T127" s="21"/>
      <c r="U127" s="21">
        <f t="shared" si="17"/>
        <v>0</v>
      </c>
      <c r="V127" s="21"/>
      <c r="W127" s="87">
        <f t="shared" si="18"/>
        <v>0</v>
      </c>
      <c r="X127" s="81">
        <f t="shared" si="19"/>
        <v>0</v>
      </c>
      <c r="Z127" s="78">
        <f t="shared" si="20"/>
        <v>0.008</v>
      </c>
    </row>
    <row r="128" spans="1:26" ht="12.75">
      <c r="A128" s="39"/>
      <c r="B128" s="109" t="s">
        <v>171</v>
      </c>
      <c r="C128" s="98" t="s">
        <v>121</v>
      </c>
      <c r="D128" s="36"/>
      <c r="E128" s="16">
        <v>23</v>
      </c>
      <c r="F128" s="21"/>
      <c r="G128" s="21">
        <f t="shared" si="10"/>
        <v>0</v>
      </c>
      <c r="H128" s="21"/>
      <c r="I128" s="21">
        <f t="shared" si="11"/>
        <v>0</v>
      </c>
      <c r="J128" s="21"/>
      <c r="K128" s="21">
        <f t="shared" si="12"/>
        <v>0</v>
      </c>
      <c r="L128" s="21"/>
      <c r="M128" s="21">
        <f t="shared" si="13"/>
        <v>0</v>
      </c>
      <c r="N128" s="21"/>
      <c r="O128" s="21">
        <f t="shared" si="14"/>
        <v>0</v>
      </c>
      <c r="P128" s="21"/>
      <c r="Q128" s="21">
        <f t="shared" si="15"/>
        <v>0</v>
      </c>
      <c r="R128" s="21"/>
      <c r="S128" s="21">
        <f t="shared" si="16"/>
        <v>0</v>
      </c>
      <c r="T128" s="21"/>
      <c r="U128" s="21">
        <f t="shared" si="17"/>
        <v>0</v>
      </c>
      <c r="V128" s="21"/>
      <c r="W128" s="87">
        <f t="shared" si="18"/>
        <v>0</v>
      </c>
      <c r="X128" s="81">
        <f t="shared" si="19"/>
        <v>0</v>
      </c>
      <c r="Z128" s="78">
        <f t="shared" si="20"/>
        <v>0.006814814814814815</v>
      </c>
    </row>
    <row r="129" spans="1:26" ht="12.75">
      <c r="A129" s="39"/>
      <c r="B129" s="109" t="s">
        <v>170</v>
      </c>
      <c r="C129" s="98" t="s">
        <v>120</v>
      </c>
      <c r="D129" s="36"/>
      <c r="E129" s="16">
        <v>12</v>
      </c>
      <c r="F129" s="21"/>
      <c r="G129" s="21">
        <f t="shared" si="10"/>
        <v>0</v>
      </c>
      <c r="H129" s="21"/>
      <c r="I129" s="21">
        <f t="shared" si="11"/>
        <v>0</v>
      </c>
      <c r="J129" s="21"/>
      <c r="K129" s="21">
        <f t="shared" si="12"/>
        <v>0</v>
      </c>
      <c r="L129" s="21"/>
      <c r="M129" s="21">
        <f t="shared" si="13"/>
        <v>0</v>
      </c>
      <c r="N129" s="21"/>
      <c r="O129" s="21">
        <f t="shared" si="14"/>
        <v>1</v>
      </c>
      <c r="P129" s="21"/>
      <c r="Q129" s="21">
        <f t="shared" si="15"/>
        <v>0</v>
      </c>
      <c r="R129" s="21"/>
      <c r="S129" s="21">
        <f t="shared" si="16"/>
        <v>0</v>
      </c>
      <c r="T129" s="21"/>
      <c r="U129" s="21">
        <f t="shared" si="17"/>
        <v>0</v>
      </c>
      <c r="V129" s="21"/>
      <c r="W129" s="87">
        <f t="shared" si="18"/>
        <v>0</v>
      </c>
      <c r="X129" s="81">
        <f t="shared" si="19"/>
        <v>0</v>
      </c>
      <c r="Z129" s="78">
        <f t="shared" si="20"/>
        <v>0.0035555555555555557</v>
      </c>
    </row>
    <row r="130" spans="1:26" ht="12.75">
      <c r="A130" s="39"/>
      <c r="B130" s="109" t="s">
        <v>172</v>
      </c>
      <c r="C130" s="98" t="s">
        <v>183</v>
      </c>
      <c r="D130" s="36"/>
      <c r="E130" s="16">
        <f aca="true" t="shared" si="21" ref="E130:E135">SUM(G130+I130+K130+M130+O130+Q130+S130+W130+U130+X130)</f>
        <v>7</v>
      </c>
      <c r="F130" s="21"/>
      <c r="G130" s="21">
        <f t="shared" si="10"/>
        <v>0</v>
      </c>
      <c r="H130" s="21"/>
      <c r="I130" s="21">
        <f t="shared" si="11"/>
        <v>0</v>
      </c>
      <c r="J130" s="21"/>
      <c r="K130" s="21">
        <f t="shared" si="12"/>
        <v>0</v>
      </c>
      <c r="L130" s="21"/>
      <c r="M130" s="21">
        <f t="shared" si="13"/>
        <v>0</v>
      </c>
      <c r="N130" s="21"/>
      <c r="O130" s="21">
        <f t="shared" si="14"/>
        <v>0</v>
      </c>
      <c r="P130" s="21"/>
      <c r="Q130" s="21">
        <f t="shared" si="15"/>
        <v>0</v>
      </c>
      <c r="R130" s="21"/>
      <c r="S130" s="21">
        <f t="shared" si="16"/>
        <v>7</v>
      </c>
      <c r="T130" s="21"/>
      <c r="U130" s="21">
        <f t="shared" si="17"/>
        <v>0</v>
      </c>
      <c r="V130" s="21"/>
      <c r="W130" s="87">
        <f t="shared" si="18"/>
        <v>0</v>
      </c>
      <c r="X130" s="81">
        <f t="shared" si="19"/>
        <v>0</v>
      </c>
      <c r="Z130" s="78">
        <f t="shared" si="20"/>
        <v>0.002074074074074074</v>
      </c>
    </row>
    <row r="131" spans="1:26" ht="12.75">
      <c r="A131" s="39"/>
      <c r="B131" s="109" t="s">
        <v>173</v>
      </c>
      <c r="C131" s="98" t="s">
        <v>198</v>
      </c>
      <c r="D131" s="36"/>
      <c r="E131" s="16">
        <f t="shared" si="21"/>
        <v>0</v>
      </c>
      <c r="F131" s="21"/>
      <c r="G131" s="21">
        <f t="shared" si="10"/>
        <v>0</v>
      </c>
      <c r="H131" s="21"/>
      <c r="I131" s="21">
        <f t="shared" si="11"/>
        <v>0</v>
      </c>
      <c r="J131" s="21"/>
      <c r="K131" s="21">
        <f t="shared" si="12"/>
        <v>0</v>
      </c>
      <c r="L131" s="21"/>
      <c r="M131" s="21">
        <f t="shared" si="13"/>
        <v>0</v>
      </c>
      <c r="N131" s="21"/>
      <c r="O131" s="21">
        <f t="shared" si="14"/>
        <v>0</v>
      </c>
      <c r="P131" s="21"/>
      <c r="Q131" s="21">
        <f t="shared" si="15"/>
        <v>0</v>
      </c>
      <c r="R131" s="21"/>
      <c r="S131" s="21">
        <f t="shared" si="16"/>
        <v>0</v>
      </c>
      <c r="T131" s="21"/>
      <c r="U131" s="21">
        <f t="shared" si="17"/>
        <v>0</v>
      </c>
      <c r="V131" s="21"/>
      <c r="W131" s="87">
        <f t="shared" si="18"/>
        <v>0</v>
      </c>
      <c r="X131" s="81">
        <f t="shared" si="19"/>
        <v>0</v>
      </c>
      <c r="Z131" s="78">
        <f t="shared" si="20"/>
        <v>0</v>
      </c>
    </row>
    <row r="132" spans="1:26" ht="12.75">
      <c r="A132" s="39"/>
      <c r="B132" s="109" t="s">
        <v>173</v>
      </c>
      <c r="C132" s="97" t="s">
        <v>321</v>
      </c>
      <c r="D132" s="36"/>
      <c r="E132" s="16">
        <f t="shared" si="21"/>
        <v>0</v>
      </c>
      <c r="F132" s="21"/>
      <c r="G132" s="21">
        <f t="shared" si="10"/>
        <v>0</v>
      </c>
      <c r="H132" s="21"/>
      <c r="I132" s="21">
        <f t="shared" si="11"/>
        <v>0</v>
      </c>
      <c r="J132" s="21"/>
      <c r="K132" s="21">
        <f t="shared" si="12"/>
        <v>0</v>
      </c>
      <c r="L132" s="21"/>
      <c r="M132" s="21">
        <f t="shared" si="13"/>
        <v>0</v>
      </c>
      <c r="N132" s="21"/>
      <c r="O132" s="21">
        <f t="shared" si="14"/>
        <v>0</v>
      </c>
      <c r="P132" s="21"/>
      <c r="Q132" s="21">
        <f t="shared" si="15"/>
        <v>0</v>
      </c>
      <c r="R132" s="21"/>
      <c r="S132" s="21">
        <f t="shared" si="16"/>
        <v>0</v>
      </c>
      <c r="T132" s="21"/>
      <c r="U132" s="21">
        <f t="shared" si="17"/>
        <v>0</v>
      </c>
      <c r="V132" s="21"/>
      <c r="W132" s="87">
        <f t="shared" si="18"/>
        <v>0</v>
      </c>
      <c r="X132" s="81">
        <f t="shared" si="19"/>
        <v>0</v>
      </c>
      <c r="Z132" s="78">
        <f t="shared" si="20"/>
        <v>0</v>
      </c>
    </row>
    <row r="133" spans="1:26" ht="12.75">
      <c r="A133" s="39"/>
      <c r="B133" s="109" t="s">
        <v>173</v>
      </c>
      <c r="C133" s="98" t="s">
        <v>79</v>
      </c>
      <c r="D133" s="35"/>
      <c r="E133" s="16">
        <f t="shared" si="21"/>
        <v>0</v>
      </c>
      <c r="F133" s="122"/>
      <c r="G133" s="21">
        <f t="shared" si="10"/>
        <v>0</v>
      </c>
      <c r="H133" s="122"/>
      <c r="I133" s="21">
        <f t="shared" si="11"/>
        <v>0</v>
      </c>
      <c r="J133" s="122"/>
      <c r="K133" s="21">
        <f t="shared" si="12"/>
        <v>0</v>
      </c>
      <c r="L133" s="122"/>
      <c r="M133" s="21">
        <f t="shared" si="13"/>
        <v>0</v>
      </c>
      <c r="N133" s="122"/>
      <c r="O133" s="21">
        <f t="shared" si="14"/>
        <v>0</v>
      </c>
      <c r="P133" s="122"/>
      <c r="Q133" s="21">
        <f t="shared" si="15"/>
        <v>0</v>
      </c>
      <c r="R133" s="122"/>
      <c r="S133" s="21">
        <f t="shared" si="16"/>
        <v>0</v>
      </c>
      <c r="T133" s="122"/>
      <c r="U133" s="21">
        <f t="shared" si="17"/>
        <v>0</v>
      </c>
      <c r="V133" s="122"/>
      <c r="W133" s="87">
        <f t="shared" si="18"/>
        <v>0</v>
      </c>
      <c r="X133" s="81">
        <f t="shared" si="19"/>
        <v>0</v>
      </c>
      <c r="Z133" s="78">
        <f t="shared" si="20"/>
        <v>0</v>
      </c>
    </row>
    <row r="134" spans="1:26" ht="12.75">
      <c r="A134" s="39"/>
      <c r="B134" s="109" t="s">
        <v>173</v>
      </c>
      <c r="C134" s="98" t="s">
        <v>80</v>
      </c>
      <c r="D134" s="35"/>
      <c r="E134" s="16">
        <f t="shared" si="21"/>
        <v>0</v>
      </c>
      <c r="F134" s="122"/>
      <c r="G134" s="21">
        <f t="shared" si="10"/>
        <v>0</v>
      </c>
      <c r="H134" s="122"/>
      <c r="I134" s="21">
        <f t="shared" si="11"/>
        <v>0</v>
      </c>
      <c r="J134" s="122"/>
      <c r="K134" s="21">
        <f t="shared" si="12"/>
        <v>0</v>
      </c>
      <c r="L134" s="122"/>
      <c r="M134" s="21">
        <f t="shared" si="13"/>
        <v>0</v>
      </c>
      <c r="N134" s="122"/>
      <c r="O134" s="21">
        <f t="shared" si="14"/>
        <v>0</v>
      </c>
      <c r="P134" s="122"/>
      <c r="Q134" s="21">
        <f t="shared" si="15"/>
        <v>0</v>
      </c>
      <c r="R134" s="122"/>
      <c r="S134" s="21">
        <f t="shared" si="16"/>
        <v>0</v>
      </c>
      <c r="T134" s="122"/>
      <c r="U134" s="21">
        <f t="shared" si="17"/>
        <v>0</v>
      </c>
      <c r="V134" s="122"/>
      <c r="W134" s="87">
        <f t="shared" si="18"/>
        <v>0</v>
      </c>
      <c r="X134" s="81">
        <f t="shared" si="19"/>
        <v>0</v>
      </c>
      <c r="Z134" s="78">
        <f t="shared" si="20"/>
        <v>0</v>
      </c>
    </row>
    <row r="135" spans="1:26" ht="12.75">
      <c r="A135" s="29"/>
      <c r="B135" s="177" t="s">
        <v>173</v>
      </c>
      <c r="C135" s="100" t="s">
        <v>48</v>
      </c>
      <c r="D135" s="35"/>
      <c r="E135" s="16">
        <f t="shared" si="21"/>
        <v>0</v>
      </c>
      <c r="F135" s="179"/>
      <c r="G135" s="22">
        <f t="shared" si="10"/>
        <v>0</v>
      </c>
      <c r="H135" s="22"/>
      <c r="I135" s="22">
        <f t="shared" si="11"/>
        <v>0</v>
      </c>
      <c r="J135" s="22"/>
      <c r="K135" s="22">
        <f t="shared" si="12"/>
        <v>0</v>
      </c>
      <c r="L135" s="22"/>
      <c r="M135" s="22">
        <f t="shared" si="13"/>
        <v>0</v>
      </c>
      <c r="N135" s="22"/>
      <c r="O135" s="22">
        <f t="shared" si="14"/>
        <v>0</v>
      </c>
      <c r="P135" s="22"/>
      <c r="Q135" s="22">
        <f t="shared" si="15"/>
        <v>0</v>
      </c>
      <c r="R135" s="22"/>
      <c r="S135" s="22">
        <f t="shared" si="16"/>
        <v>0</v>
      </c>
      <c r="T135" s="167"/>
      <c r="U135" s="22">
        <f t="shared" si="17"/>
        <v>0</v>
      </c>
      <c r="V135" s="168"/>
      <c r="W135" s="167">
        <f t="shared" si="18"/>
        <v>0</v>
      </c>
      <c r="X135" s="86">
        <f t="shared" si="19"/>
        <v>0</v>
      </c>
      <c r="Z135" s="78">
        <f t="shared" si="20"/>
        <v>0</v>
      </c>
    </row>
    <row r="136" spans="1:26" ht="12.75">
      <c r="A136" s="30"/>
      <c r="B136" s="110"/>
      <c r="C136" s="111"/>
      <c r="D136" s="37"/>
      <c r="E136" s="18">
        <f>SUM(F136:X136)</f>
        <v>3375</v>
      </c>
      <c r="F136" s="24"/>
      <c r="G136" s="23">
        <f>SUM(G118:G135)</f>
        <v>424</v>
      </c>
      <c r="H136" s="23">
        <f aca="true" t="shared" si="22" ref="H136:X136">SUM(H118:H135)</f>
        <v>0</v>
      </c>
      <c r="I136" s="23">
        <f t="shared" si="22"/>
        <v>332</v>
      </c>
      <c r="J136" s="23">
        <f t="shared" si="22"/>
        <v>0</v>
      </c>
      <c r="K136" s="23">
        <f t="shared" si="22"/>
        <v>460</v>
      </c>
      <c r="L136" s="23">
        <f t="shared" si="22"/>
        <v>0</v>
      </c>
      <c r="M136" s="23">
        <f t="shared" si="22"/>
        <v>453</v>
      </c>
      <c r="N136" s="23">
        <f t="shared" si="22"/>
        <v>0</v>
      </c>
      <c r="O136" s="23">
        <f t="shared" si="22"/>
        <v>386</v>
      </c>
      <c r="P136" s="23">
        <f t="shared" si="22"/>
        <v>0</v>
      </c>
      <c r="Q136" s="23">
        <f t="shared" si="22"/>
        <v>0</v>
      </c>
      <c r="R136" s="23">
        <f t="shared" si="22"/>
        <v>0</v>
      </c>
      <c r="S136" s="23">
        <f t="shared" si="22"/>
        <v>301</v>
      </c>
      <c r="T136" s="23">
        <f t="shared" si="22"/>
        <v>0</v>
      </c>
      <c r="U136" s="23">
        <f t="shared" si="22"/>
        <v>571</v>
      </c>
      <c r="V136" s="23">
        <f t="shared" si="22"/>
        <v>0</v>
      </c>
      <c r="W136" s="180">
        <f t="shared" si="22"/>
        <v>381</v>
      </c>
      <c r="X136" s="18">
        <f t="shared" si="22"/>
        <v>67</v>
      </c>
      <c r="Z136" s="79"/>
    </row>
    <row r="137" spans="2:26" ht="12.75">
      <c r="B137" s="112"/>
      <c r="C137" s="112"/>
      <c r="Z137" s="49"/>
    </row>
  </sheetData>
  <sheetProtection/>
  <mergeCells count="62">
    <mergeCell ref="V7:W7"/>
    <mergeCell ref="R6:S6"/>
    <mergeCell ref="V6:W6"/>
    <mergeCell ref="F7:G7"/>
    <mergeCell ref="H7:I7"/>
    <mergeCell ref="J7:K7"/>
    <mergeCell ref="L7:M7"/>
    <mergeCell ref="N7:O7"/>
    <mergeCell ref="P7:Q7"/>
    <mergeCell ref="R7:S7"/>
    <mergeCell ref="F6:G6"/>
    <mergeCell ref="H6:I6"/>
    <mergeCell ref="J6:K6"/>
    <mergeCell ref="L6:M6"/>
    <mergeCell ref="P5:Q5"/>
    <mergeCell ref="T7:U7"/>
    <mergeCell ref="N6:O6"/>
    <mergeCell ref="P6:Q6"/>
    <mergeCell ref="R5:S5"/>
    <mergeCell ref="V5:W5"/>
    <mergeCell ref="V3:W3"/>
    <mergeCell ref="F4:G4"/>
    <mergeCell ref="H4:I4"/>
    <mergeCell ref="J4:K4"/>
    <mergeCell ref="L4:M4"/>
    <mergeCell ref="N4:O4"/>
    <mergeCell ref="P4:Q4"/>
    <mergeCell ref="R4:S4"/>
    <mergeCell ref="V4:W4"/>
    <mergeCell ref="P2:Q2"/>
    <mergeCell ref="R2:S2"/>
    <mergeCell ref="V2:W2"/>
    <mergeCell ref="P3:Q3"/>
    <mergeCell ref="R3:S3"/>
    <mergeCell ref="P1:Q1"/>
    <mergeCell ref="R1:S1"/>
    <mergeCell ref="T1:U1"/>
    <mergeCell ref="V1:W1"/>
    <mergeCell ref="X1:X8"/>
    <mergeCell ref="A2:A7"/>
    <mergeCell ref="B2:C7"/>
    <mergeCell ref="F2:G2"/>
    <mergeCell ref="H2:I2"/>
    <mergeCell ref="J2:K2"/>
    <mergeCell ref="D1:D8"/>
    <mergeCell ref="F1:G1"/>
    <mergeCell ref="H1:I1"/>
    <mergeCell ref="J1:K1"/>
    <mergeCell ref="L1:M1"/>
    <mergeCell ref="N1:O1"/>
    <mergeCell ref="L2:M2"/>
    <mergeCell ref="N2:O2"/>
    <mergeCell ref="F5:G5"/>
    <mergeCell ref="H5:I5"/>
    <mergeCell ref="N3:O3"/>
    <mergeCell ref="F3:G3"/>
    <mergeCell ref="H3:I3"/>
    <mergeCell ref="J3:K3"/>
    <mergeCell ref="L3:M3"/>
    <mergeCell ref="J5:K5"/>
    <mergeCell ref="L5:M5"/>
    <mergeCell ref="N5:O5"/>
  </mergeCells>
  <printOptions horizontalCentered="1"/>
  <pageMargins left="0.39" right="0.39" top="0.79" bottom="0.79" header="0.51" footer="0.51"/>
  <pageSetup orientation="landscape" paperSize="9" scale="90"/>
  <rowBreaks count="2" manualBreakCount="2">
    <brk id="96" max="255" man="1"/>
    <brk id="11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AA205"/>
  <sheetViews>
    <sheetView showZeros="0" zoomScalePageLayoutView="0" workbookViewId="0" topLeftCell="A1">
      <pane xSplit="2" ySplit="8" topLeftCell="C9" activePane="bottomRight" state="frozen"/>
      <selection pane="topLeft" activeCell="F1" sqref="F1:W1"/>
      <selection pane="topRight" activeCell="F1" sqref="F1:W1"/>
      <selection pane="bottomLeft" activeCell="F1" sqref="F1:W1"/>
      <selection pane="bottomRight" activeCell="A1" sqref="A1"/>
    </sheetView>
  </sheetViews>
  <sheetFormatPr defaultColWidth="11.421875" defaultRowHeight="12.75"/>
  <cols>
    <col min="1" max="1" width="3.28125" style="0" customWidth="1"/>
    <col min="2" max="2" width="20.421875" style="0" customWidth="1"/>
    <col min="3" max="3" width="38.00390625" style="0" customWidth="1"/>
    <col min="4" max="4" width="2.421875" style="0" customWidth="1"/>
    <col min="5" max="5" width="4.7109375" style="0" customWidth="1"/>
    <col min="6" max="23" width="3.8515625" style="0" customWidth="1"/>
    <col min="24" max="24" width="3.421875" style="0" customWidth="1"/>
    <col min="25" max="25" width="0" style="0" hidden="1" customWidth="1"/>
    <col min="26" max="26" width="7.421875" style="0" customWidth="1"/>
    <col min="27" max="27" width="5.28125" style="0" customWidth="1"/>
    <col min="28" max="28" width="4.7109375" style="0" customWidth="1"/>
  </cols>
  <sheetData>
    <row r="1" spans="1:24" ht="104.25" customHeight="1">
      <c r="A1" s="7"/>
      <c r="B1" s="1" t="s">
        <v>52</v>
      </c>
      <c r="C1" s="1" t="s">
        <v>53</v>
      </c>
      <c r="D1" s="256" t="s">
        <v>168</v>
      </c>
      <c r="E1" s="233"/>
      <c r="F1" s="254" t="s">
        <v>282</v>
      </c>
      <c r="G1" s="255"/>
      <c r="H1" s="254" t="s">
        <v>5</v>
      </c>
      <c r="I1" s="255"/>
      <c r="J1" s="254" t="s">
        <v>266</v>
      </c>
      <c r="K1" s="255"/>
      <c r="L1" s="254" t="s">
        <v>267</v>
      </c>
      <c r="M1" s="255"/>
      <c r="N1" s="254" t="s">
        <v>223</v>
      </c>
      <c r="O1" s="255"/>
      <c r="P1" s="238" t="s">
        <v>94</v>
      </c>
      <c r="Q1" s="239"/>
      <c r="R1" s="261" t="s">
        <v>130</v>
      </c>
      <c r="S1" s="255"/>
      <c r="T1" s="238" t="s">
        <v>131</v>
      </c>
      <c r="U1" s="272"/>
      <c r="V1" s="254" t="s">
        <v>287</v>
      </c>
      <c r="W1" s="255"/>
      <c r="X1" s="262" t="s">
        <v>169</v>
      </c>
    </row>
    <row r="2" spans="1:24" ht="12.75" customHeight="1">
      <c r="A2" s="248"/>
      <c r="B2" s="242" t="s">
        <v>77</v>
      </c>
      <c r="C2" s="243"/>
      <c r="D2" s="257"/>
      <c r="E2" s="4">
        <v>9</v>
      </c>
      <c r="F2" s="259"/>
      <c r="G2" s="260"/>
      <c r="H2" s="259"/>
      <c r="I2" s="260"/>
      <c r="J2" s="251"/>
      <c r="K2" s="241"/>
      <c r="L2" s="251"/>
      <c r="M2" s="241"/>
      <c r="N2" s="251"/>
      <c r="O2" s="241"/>
      <c r="P2" s="252"/>
      <c r="Q2" s="253"/>
      <c r="R2" s="259"/>
      <c r="S2" s="260"/>
      <c r="T2" s="124"/>
      <c r="U2" s="124"/>
      <c r="V2" s="270"/>
      <c r="W2" s="271"/>
      <c r="X2" s="263"/>
    </row>
    <row r="3" spans="1:24" ht="12.75" customHeight="1">
      <c r="A3" s="249"/>
      <c r="B3" s="244"/>
      <c r="C3" s="245"/>
      <c r="D3" s="257"/>
      <c r="E3" s="5">
        <v>11</v>
      </c>
      <c r="F3" s="266"/>
      <c r="G3" s="267"/>
      <c r="H3" s="259"/>
      <c r="I3" s="260"/>
      <c r="J3" s="251"/>
      <c r="K3" s="241"/>
      <c r="L3" s="251"/>
      <c r="M3" s="241"/>
      <c r="N3" s="251"/>
      <c r="O3" s="241"/>
      <c r="P3" s="252"/>
      <c r="Q3" s="253"/>
      <c r="R3" s="259"/>
      <c r="S3" s="260"/>
      <c r="T3" s="125"/>
      <c r="U3" s="125"/>
      <c r="V3" s="240"/>
      <c r="W3" s="241"/>
      <c r="X3" s="263"/>
    </row>
    <row r="4" spans="1:24" ht="12.75" customHeight="1">
      <c r="A4" s="249"/>
      <c r="B4" s="244"/>
      <c r="C4" s="245"/>
      <c r="D4" s="258"/>
      <c r="E4" s="5">
        <v>13</v>
      </c>
      <c r="F4" s="259"/>
      <c r="G4" s="260"/>
      <c r="H4" s="259"/>
      <c r="I4" s="260"/>
      <c r="J4" s="251"/>
      <c r="K4" s="241"/>
      <c r="L4" s="251"/>
      <c r="M4" s="241"/>
      <c r="N4" s="251"/>
      <c r="O4" s="241"/>
      <c r="P4" s="252"/>
      <c r="Q4" s="253"/>
      <c r="R4" s="259"/>
      <c r="S4" s="260"/>
      <c r="T4" s="125"/>
      <c r="U4" s="125"/>
      <c r="V4" s="240"/>
      <c r="W4" s="241"/>
      <c r="X4" s="264"/>
    </row>
    <row r="5" spans="1:24" ht="12.75" customHeight="1">
      <c r="A5" s="249"/>
      <c r="B5" s="244"/>
      <c r="C5" s="245"/>
      <c r="D5" s="258"/>
      <c r="E5" s="5">
        <v>15</v>
      </c>
      <c r="F5" s="266"/>
      <c r="G5" s="267"/>
      <c r="H5" s="259"/>
      <c r="I5" s="260"/>
      <c r="J5" s="251"/>
      <c r="K5" s="241"/>
      <c r="L5" s="251"/>
      <c r="M5" s="241"/>
      <c r="N5" s="251"/>
      <c r="O5" s="241"/>
      <c r="P5" s="252"/>
      <c r="Q5" s="253"/>
      <c r="R5" s="259"/>
      <c r="S5" s="260"/>
      <c r="T5" s="125"/>
      <c r="U5" s="125"/>
      <c r="V5" s="240"/>
      <c r="W5" s="241"/>
      <c r="X5" s="264"/>
    </row>
    <row r="6" spans="1:24" ht="12.75" customHeight="1">
      <c r="A6" s="249"/>
      <c r="B6" s="244"/>
      <c r="C6" s="245"/>
      <c r="D6" s="258"/>
      <c r="E6" s="5">
        <v>17</v>
      </c>
      <c r="F6" s="266"/>
      <c r="G6" s="267"/>
      <c r="H6" s="259"/>
      <c r="I6" s="260"/>
      <c r="J6" s="251"/>
      <c r="K6" s="241"/>
      <c r="L6" s="251"/>
      <c r="M6" s="241"/>
      <c r="N6" s="251"/>
      <c r="O6" s="241"/>
      <c r="P6" s="252"/>
      <c r="Q6" s="253"/>
      <c r="R6" s="259"/>
      <c r="S6" s="260"/>
      <c r="T6" s="125"/>
      <c r="U6" s="125"/>
      <c r="V6" s="240"/>
      <c r="W6" s="241"/>
      <c r="X6" s="264"/>
    </row>
    <row r="7" spans="1:24" ht="12.75" customHeight="1">
      <c r="A7" s="250"/>
      <c r="B7" s="246"/>
      <c r="C7" s="247"/>
      <c r="D7" s="258"/>
      <c r="E7" s="6" t="s">
        <v>54</v>
      </c>
      <c r="F7" s="268"/>
      <c r="G7" s="269"/>
      <c r="H7" s="259"/>
      <c r="I7" s="260"/>
      <c r="J7" s="240"/>
      <c r="K7" s="241"/>
      <c r="L7" s="240"/>
      <c r="M7" s="241"/>
      <c r="N7" s="240" t="s">
        <v>145</v>
      </c>
      <c r="O7" s="241"/>
      <c r="P7" s="240" t="s">
        <v>145</v>
      </c>
      <c r="Q7" s="241"/>
      <c r="R7" s="240"/>
      <c r="S7" s="241"/>
      <c r="T7" s="240" t="s">
        <v>145</v>
      </c>
      <c r="U7" s="241"/>
      <c r="V7" s="240" t="s">
        <v>145</v>
      </c>
      <c r="W7" s="241"/>
      <c r="X7" s="264"/>
    </row>
    <row r="8" spans="1:24" ht="34.5" customHeight="1">
      <c r="A8" s="60"/>
      <c r="B8" s="119" t="s">
        <v>143</v>
      </c>
      <c r="C8" s="120"/>
      <c r="D8" s="273"/>
      <c r="E8" s="222"/>
      <c r="F8" s="223" t="s">
        <v>55</v>
      </c>
      <c r="G8" s="224" t="s">
        <v>56</v>
      </c>
      <c r="H8" s="223" t="s">
        <v>55</v>
      </c>
      <c r="I8" s="225" t="s">
        <v>56</v>
      </c>
      <c r="J8" s="223" t="s">
        <v>55</v>
      </c>
      <c r="K8" s="224" t="s">
        <v>56</v>
      </c>
      <c r="L8" s="226" t="s">
        <v>55</v>
      </c>
      <c r="M8" s="225" t="s">
        <v>56</v>
      </c>
      <c r="N8" s="226" t="s">
        <v>55</v>
      </c>
      <c r="O8" s="225" t="s">
        <v>56</v>
      </c>
      <c r="P8" s="226" t="s">
        <v>55</v>
      </c>
      <c r="Q8" s="225" t="s">
        <v>56</v>
      </c>
      <c r="R8" s="226" t="s">
        <v>55</v>
      </c>
      <c r="S8" s="225" t="s">
        <v>56</v>
      </c>
      <c r="T8" s="226" t="s">
        <v>55</v>
      </c>
      <c r="U8" s="225" t="s">
        <v>56</v>
      </c>
      <c r="V8" s="226" t="s">
        <v>55</v>
      </c>
      <c r="W8" s="225" t="s">
        <v>56</v>
      </c>
      <c r="X8" s="265"/>
    </row>
    <row r="9" spans="1:24" ht="12.75">
      <c r="A9" s="139" t="s">
        <v>57</v>
      </c>
      <c r="B9" s="182" t="s">
        <v>245</v>
      </c>
      <c r="C9" s="135" t="s">
        <v>7</v>
      </c>
      <c r="D9" s="66">
        <f aca="true" t="shared" si="0" ref="D9:D15">COUNTIF(F9:W9,"*)")</f>
        <v>1</v>
      </c>
      <c r="E9" s="183">
        <f aca="true" t="shared" si="1" ref="E9:E15">SUM(G9+I9+K9+M9+O9+Q9+S9+U9+W9)</f>
        <v>11</v>
      </c>
      <c r="F9" s="143" t="s">
        <v>2</v>
      </c>
      <c r="G9" s="42"/>
      <c r="H9" s="67">
        <v>8</v>
      </c>
      <c r="I9" s="156">
        <v>11</v>
      </c>
      <c r="J9" s="143" t="s">
        <v>8</v>
      </c>
      <c r="K9" s="156"/>
      <c r="L9" s="143" t="s">
        <v>8</v>
      </c>
      <c r="M9" s="42"/>
      <c r="N9" s="67" t="s">
        <v>8</v>
      </c>
      <c r="O9" s="42"/>
      <c r="P9" s="67" t="s">
        <v>8</v>
      </c>
      <c r="Q9" s="42"/>
      <c r="R9" s="67" t="s">
        <v>8</v>
      </c>
      <c r="S9" s="42"/>
      <c r="T9" s="67" t="s">
        <v>8</v>
      </c>
      <c r="U9" s="127"/>
      <c r="V9" s="67" t="s">
        <v>8</v>
      </c>
      <c r="W9" s="42"/>
      <c r="X9" s="68">
        <f>'Cupwertung Gesamt'!X9</f>
        <v>0</v>
      </c>
    </row>
    <row r="10" spans="1:24" ht="12.75">
      <c r="A10" s="139" t="s">
        <v>58</v>
      </c>
      <c r="B10" s="98" t="s">
        <v>246</v>
      </c>
      <c r="C10" s="113" t="s">
        <v>7</v>
      </c>
      <c r="D10" s="32">
        <f t="shared" si="0"/>
        <v>1</v>
      </c>
      <c r="E10" s="147">
        <f t="shared" si="1"/>
        <v>10</v>
      </c>
      <c r="F10" s="155" t="s">
        <v>2</v>
      </c>
      <c r="G10" s="17"/>
      <c r="H10" s="11">
        <v>9</v>
      </c>
      <c r="I10" s="87">
        <v>10</v>
      </c>
      <c r="J10" s="155" t="s">
        <v>8</v>
      </c>
      <c r="K10" s="31"/>
      <c r="L10" s="11" t="s">
        <v>8</v>
      </c>
      <c r="M10" s="12"/>
      <c r="N10" s="11" t="s">
        <v>8</v>
      </c>
      <c r="O10" s="12"/>
      <c r="P10" s="11" t="s">
        <v>8</v>
      </c>
      <c r="Q10" s="12"/>
      <c r="R10" s="11" t="s">
        <v>8</v>
      </c>
      <c r="S10" s="12"/>
      <c r="T10" s="11" t="s">
        <v>8</v>
      </c>
      <c r="U10" s="31"/>
      <c r="V10" s="11" t="s">
        <v>8</v>
      </c>
      <c r="W10" s="12"/>
      <c r="X10" s="45">
        <f>'Cupwertung Gesamt'!X10</f>
        <v>0</v>
      </c>
    </row>
    <row r="11" spans="1:24" ht="12.75">
      <c r="A11" s="139" t="s">
        <v>59</v>
      </c>
      <c r="B11" s="98" t="s">
        <v>110</v>
      </c>
      <c r="C11" s="113" t="s">
        <v>105</v>
      </c>
      <c r="D11" s="32">
        <f t="shared" si="0"/>
        <v>1</v>
      </c>
      <c r="E11" s="147">
        <f t="shared" si="1"/>
        <v>9</v>
      </c>
      <c r="F11" s="155" t="s">
        <v>2</v>
      </c>
      <c r="G11" s="17"/>
      <c r="H11" s="11" t="s">
        <v>8</v>
      </c>
      <c r="I11" s="87"/>
      <c r="J11" s="155" t="s">
        <v>8</v>
      </c>
      <c r="K11" s="31"/>
      <c r="L11" s="155">
        <v>1</v>
      </c>
      <c r="M11" s="17">
        <v>9</v>
      </c>
      <c r="N11" s="11" t="s">
        <v>8</v>
      </c>
      <c r="O11" s="12"/>
      <c r="P11" s="11" t="s">
        <v>8</v>
      </c>
      <c r="Q11" s="12"/>
      <c r="R11" s="11" t="s">
        <v>8</v>
      </c>
      <c r="S11" s="12"/>
      <c r="T11" s="11" t="s">
        <v>8</v>
      </c>
      <c r="U11" s="31"/>
      <c r="V11" s="11" t="s">
        <v>8</v>
      </c>
      <c r="W11" s="12"/>
      <c r="X11" s="45">
        <f>'Cupwertung Gesamt'!X11</f>
        <v>0</v>
      </c>
    </row>
    <row r="12" spans="1:24" ht="12.75">
      <c r="A12" s="139" t="s">
        <v>60</v>
      </c>
      <c r="B12" s="98" t="s">
        <v>247</v>
      </c>
      <c r="C12" s="113" t="s">
        <v>7</v>
      </c>
      <c r="D12" s="32">
        <f t="shared" si="0"/>
        <v>1</v>
      </c>
      <c r="E12" s="147">
        <f t="shared" si="1"/>
        <v>9</v>
      </c>
      <c r="F12" s="144" t="s">
        <v>2</v>
      </c>
      <c r="G12" s="12"/>
      <c r="H12" s="11">
        <v>10</v>
      </c>
      <c r="I12" s="87">
        <v>9</v>
      </c>
      <c r="J12" s="144" t="s">
        <v>8</v>
      </c>
      <c r="K12" s="87"/>
      <c r="L12" s="144" t="s">
        <v>8</v>
      </c>
      <c r="M12" s="12"/>
      <c r="N12" s="11" t="s">
        <v>8</v>
      </c>
      <c r="O12" s="12"/>
      <c r="P12" s="11" t="s">
        <v>8</v>
      </c>
      <c r="Q12" s="12"/>
      <c r="R12" s="11" t="s">
        <v>8</v>
      </c>
      <c r="S12" s="12"/>
      <c r="T12" s="11" t="s">
        <v>8</v>
      </c>
      <c r="U12" s="31"/>
      <c r="V12" s="11" t="s">
        <v>8</v>
      </c>
      <c r="W12" s="12"/>
      <c r="X12" s="45">
        <f>'Cupwertung Gesamt'!X12</f>
        <v>0</v>
      </c>
    </row>
    <row r="13" spans="1:24" ht="12.75">
      <c r="A13" s="139" t="s">
        <v>60</v>
      </c>
      <c r="B13" s="98" t="s">
        <v>327</v>
      </c>
      <c r="C13" s="113" t="s">
        <v>328</v>
      </c>
      <c r="D13" s="32">
        <f t="shared" si="0"/>
        <v>1</v>
      </c>
      <c r="E13" s="147">
        <f t="shared" si="1"/>
        <v>9</v>
      </c>
      <c r="F13" s="10" t="s">
        <v>2</v>
      </c>
      <c r="G13" s="12"/>
      <c r="H13" s="11" t="s">
        <v>8</v>
      </c>
      <c r="I13" s="87"/>
      <c r="J13" s="10" t="s">
        <v>8</v>
      </c>
      <c r="K13" s="87"/>
      <c r="L13" s="10" t="s">
        <v>8</v>
      </c>
      <c r="M13" s="12"/>
      <c r="N13" s="11">
        <v>10</v>
      </c>
      <c r="O13" s="12">
        <v>9</v>
      </c>
      <c r="P13" s="11" t="s">
        <v>8</v>
      </c>
      <c r="Q13" s="12"/>
      <c r="R13" s="11" t="s">
        <v>8</v>
      </c>
      <c r="S13" s="12"/>
      <c r="T13" s="11" t="s">
        <v>8</v>
      </c>
      <c r="U13" s="31"/>
      <c r="V13" s="11" t="s">
        <v>8</v>
      </c>
      <c r="W13" s="12"/>
      <c r="X13" s="45">
        <f>'Cupwertung Gesamt'!X13</f>
        <v>0</v>
      </c>
    </row>
    <row r="14" spans="1:24" ht="12.75">
      <c r="A14" s="139" t="s">
        <v>109</v>
      </c>
      <c r="B14" s="97" t="s">
        <v>248</v>
      </c>
      <c r="C14" s="97" t="s">
        <v>7</v>
      </c>
      <c r="D14" s="32">
        <f t="shared" si="0"/>
        <v>1</v>
      </c>
      <c r="E14" s="147">
        <f t="shared" si="1"/>
        <v>8</v>
      </c>
      <c r="F14" s="11" t="s">
        <v>2</v>
      </c>
      <c r="G14" s="12"/>
      <c r="H14" s="11">
        <v>11</v>
      </c>
      <c r="I14" s="87">
        <v>8</v>
      </c>
      <c r="J14" s="10" t="s">
        <v>8</v>
      </c>
      <c r="K14" s="87"/>
      <c r="L14" s="10" t="s">
        <v>8</v>
      </c>
      <c r="M14" s="12"/>
      <c r="N14" s="11" t="s">
        <v>8</v>
      </c>
      <c r="O14" s="12"/>
      <c r="P14" s="11" t="s">
        <v>8</v>
      </c>
      <c r="Q14" s="12"/>
      <c r="R14" s="11" t="s">
        <v>8</v>
      </c>
      <c r="S14" s="12"/>
      <c r="T14" s="11" t="s">
        <v>8</v>
      </c>
      <c r="U14" s="31"/>
      <c r="V14" s="11" t="s">
        <v>8</v>
      </c>
      <c r="W14" s="12"/>
      <c r="X14" s="45">
        <f>'Cupwertung Gesamt'!X14</f>
        <v>0</v>
      </c>
    </row>
    <row r="15" spans="1:24" ht="12.75">
      <c r="A15" s="139" t="s">
        <v>63</v>
      </c>
      <c r="B15" s="98" t="s">
        <v>112</v>
      </c>
      <c r="C15" s="98" t="s">
        <v>7</v>
      </c>
      <c r="D15" s="32">
        <f t="shared" si="0"/>
        <v>1</v>
      </c>
      <c r="E15" s="147">
        <f t="shared" si="1"/>
        <v>7</v>
      </c>
      <c r="F15" s="11" t="s">
        <v>2</v>
      </c>
      <c r="G15" s="25"/>
      <c r="H15" s="19">
        <v>12</v>
      </c>
      <c r="I15" s="123">
        <v>7</v>
      </c>
      <c r="J15" s="10" t="s">
        <v>8</v>
      </c>
      <c r="K15" s="123"/>
      <c r="L15" s="10" t="s">
        <v>8</v>
      </c>
      <c r="M15" s="25"/>
      <c r="N15" s="19" t="s">
        <v>8</v>
      </c>
      <c r="O15" s="25"/>
      <c r="P15" s="19" t="s">
        <v>8</v>
      </c>
      <c r="Q15" s="25"/>
      <c r="R15" s="19" t="s">
        <v>8</v>
      </c>
      <c r="S15" s="25"/>
      <c r="T15" s="19" t="s">
        <v>8</v>
      </c>
      <c r="U15" s="44"/>
      <c r="V15" s="19" t="s">
        <v>8</v>
      </c>
      <c r="W15" s="25"/>
      <c r="X15" s="45">
        <f>'Cupwertung Gesamt'!X15</f>
        <v>0</v>
      </c>
    </row>
    <row r="16" spans="1:24" ht="12.75">
      <c r="A16" s="139"/>
      <c r="B16" s="98"/>
      <c r="C16" s="98"/>
      <c r="D16" s="32"/>
      <c r="E16" s="147"/>
      <c r="F16" s="19"/>
      <c r="G16" s="25"/>
      <c r="H16" s="19"/>
      <c r="I16" s="123"/>
      <c r="J16" s="10"/>
      <c r="K16" s="123"/>
      <c r="L16" s="10"/>
      <c r="M16" s="25"/>
      <c r="N16" s="19"/>
      <c r="O16" s="25"/>
      <c r="P16" s="19"/>
      <c r="Q16" s="25"/>
      <c r="R16" s="19"/>
      <c r="S16" s="25"/>
      <c r="T16" s="19"/>
      <c r="U16" s="44"/>
      <c r="V16" s="19"/>
      <c r="W16" s="25"/>
      <c r="X16" s="45"/>
    </row>
    <row r="17" spans="1:24" ht="12.75">
      <c r="A17" s="201"/>
      <c r="B17" s="202"/>
      <c r="C17" s="202"/>
      <c r="D17" s="203">
        <f aca="true" t="shared" si="2" ref="D17:D33">COUNTIF(F17:W17,"*)")</f>
        <v>0</v>
      </c>
      <c r="E17" s="204"/>
      <c r="F17" s="205"/>
      <c r="G17" s="206"/>
      <c r="H17" s="205"/>
      <c r="I17" s="206"/>
      <c r="J17" s="207"/>
      <c r="K17" s="206"/>
      <c r="L17" s="207"/>
      <c r="M17" s="206"/>
      <c r="N17" s="205"/>
      <c r="O17" s="206"/>
      <c r="P17" s="205"/>
      <c r="Q17" s="206"/>
      <c r="R17" s="205"/>
      <c r="S17" s="206"/>
      <c r="T17" s="205"/>
      <c r="U17" s="208"/>
      <c r="V17" s="205"/>
      <c r="W17" s="206"/>
      <c r="X17" s="200">
        <f>'Cupwertung Gesamt'!X17</f>
        <v>0</v>
      </c>
    </row>
    <row r="18" spans="1:24" ht="12.75">
      <c r="A18" s="139" t="s">
        <v>57</v>
      </c>
      <c r="B18" s="98" t="s">
        <v>220</v>
      </c>
      <c r="C18" s="98" t="s">
        <v>182</v>
      </c>
      <c r="D18" s="32">
        <f t="shared" si="2"/>
        <v>1</v>
      </c>
      <c r="E18" s="81">
        <f aca="true" t="shared" si="3" ref="E18:E31">SUM(G18+I18+K18+M18+O18+Q18+S18+U18+W18)</f>
        <v>97</v>
      </c>
      <c r="F18" s="19">
        <v>1</v>
      </c>
      <c r="G18" s="25">
        <v>13</v>
      </c>
      <c r="H18" s="19">
        <v>4</v>
      </c>
      <c r="I18" s="25">
        <v>15</v>
      </c>
      <c r="J18" s="10">
        <v>1</v>
      </c>
      <c r="K18" s="25">
        <v>13</v>
      </c>
      <c r="L18" s="10">
        <v>1</v>
      </c>
      <c r="M18" s="25">
        <v>14</v>
      </c>
      <c r="N18" s="19">
        <v>1</v>
      </c>
      <c r="O18" s="25">
        <v>20</v>
      </c>
      <c r="P18" s="19" t="s">
        <v>8</v>
      </c>
      <c r="Q18" s="25"/>
      <c r="R18" s="19">
        <v>2</v>
      </c>
      <c r="S18" s="25">
        <v>9</v>
      </c>
      <c r="T18" s="19" t="s">
        <v>2</v>
      </c>
      <c r="U18" s="44"/>
      <c r="V18" s="19">
        <v>6</v>
      </c>
      <c r="W18" s="25">
        <v>13</v>
      </c>
      <c r="X18" s="45">
        <f>'Cupwertung Gesamt'!X18</f>
        <v>0</v>
      </c>
    </row>
    <row r="19" spans="1:24" ht="12.75">
      <c r="A19" s="139" t="s">
        <v>58</v>
      </c>
      <c r="B19" s="98" t="s">
        <v>134</v>
      </c>
      <c r="C19" s="98" t="s">
        <v>194</v>
      </c>
      <c r="D19" s="32">
        <f t="shared" si="2"/>
        <v>1</v>
      </c>
      <c r="E19" s="81">
        <f t="shared" si="3"/>
        <v>88</v>
      </c>
      <c r="F19" s="19">
        <v>2</v>
      </c>
      <c r="G19" s="25">
        <v>11</v>
      </c>
      <c r="H19" s="19">
        <v>6</v>
      </c>
      <c r="I19" s="25">
        <v>13</v>
      </c>
      <c r="J19" s="10">
        <v>2</v>
      </c>
      <c r="K19" s="25">
        <v>11</v>
      </c>
      <c r="L19" s="10">
        <v>2</v>
      </c>
      <c r="M19" s="25">
        <v>12</v>
      </c>
      <c r="N19" s="19" t="s">
        <v>2</v>
      </c>
      <c r="O19" s="25"/>
      <c r="P19" s="19" t="s">
        <v>8</v>
      </c>
      <c r="Q19" s="25"/>
      <c r="R19" s="19">
        <v>1</v>
      </c>
      <c r="S19" s="25">
        <v>11</v>
      </c>
      <c r="T19" s="19">
        <v>1</v>
      </c>
      <c r="U19" s="44">
        <v>16</v>
      </c>
      <c r="V19" s="19">
        <v>5</v>
      </c>
      <c r="W19" s="25">
        <v>14</v>
      </c>
      <c r="X19" s="45">
        <f>'Cupwertung Gesamt'!X19</f>
        <v>0</v>
      </c>
    </row>
    <row r="20" spans="1:24" ht="12.75">
      <c r="A20" s="139" t="s">
        <v>59</v>
      </c>
      <c r="B20" s="98" t="s">
        <v>283</v>
      </c>
      <c r="C20" s="97" t="s">
        <v>105</v>
      </c>
      <c r="D20" s="32">
        <f t="shared" si="2"/>
        <v>1</v>
      </c>
      <c r="E20" s="81">
        <f t="shared" si="3"/>
        <v>59</v>
      </c>
      <c r="F20" s="19">
        <v>4</v>
      </c>
      <c r="G20" s="25">
        <v>7</v>
      </c>
      <c r="H20" s="19" t="s">
        <v>2</v>
      </c>
      <c r="I20" s="25"/>
      <c r="J20" s="10" t="s">
        <v>8</v>
      </c>
      <c r="K20" s="25"/>
      <c r="L20" s="10">
        <v>3</v>
      </c>
      <c r="M20" s="25">
        <v>10</v>
      </c>
      <c r="N20" s="19">
        <v>4</v>
      </c>
      <c r="O20" s="25">
        <v>15</v>
      </c>
      <c r="P20" s="19" t="s">
        <v>8</v>
      </c>
      <c r="Q20" s="25"/>
      <c r="R20" s="19" t="s">
        <v>8</v>
      </c>
      <c r="S20" s="25"/>
      <c r="T20" s="19">
        <v>3</v>
      </c>
      <c r="U20" s="44">
        <v>12</v>
      </c>
      <c r="V20" s="19">
        <v>4</v>
      </c>
      <c r="W20" s="25">
        <v>15</v>
      </c>
      <c r="X20" s="45">
        <f>'Cupwertung Gesamt'!X20</f>
        <v>0</v>
      </c>
    </row>
    <row r="21" spans="1:24" ht="12.75">
      <c r="A21" s="139" t="s">
        <v>60</v>
      </c>
      <c r="B21" s="153" t="s">
        <v>263</v>
      </c>
      <c r="C21" s="97" t="s">
        <v>105</v>
      </c>
      <c r="D21" s="32">
        <f t="shared" si="2"/>
        <v>1</v>
      </c>
      <c r="E21" s="81">
        <f t="shared" si="3"/>
        <v>23</v>
      </c>
      <c r="F21" s="19" t="s">
        <v>2</v>
      </c>
      <c r="G21" s="25"/>
      <c r="H21" s="19" t="s">
        <v>8</v>
      </c>
      <c r="I21" s="25"/>
      <c r="J21" s="10">
        <v>4</v>
      </c>
      <c r="K21" s="25">
        <v>7</v>
      </c>
      <c r="L21" s="10">
        <v>5</v>
      </c>
      <c r="M21" s="25">
        <v>7</v>
      </c>
      <c r="N21" s="19" t="s">
        <v>8</v>
      </c>
      <c r="O21" s="25"/>
      <c r="P21" s="19" t="s">
        <v>8</v>
      </c>
      <c r="Q21" s="25"/>
      <c r="R21" s="19" t="s">
        <v>8</v>
      </c>
      <c r="S21" s="25"/>
      <c r="T21" s="19">
        <v>6</v>
      </c>
      <c r="U21" s="44">
        <v>9</v>
      </c>
      <c r="V21" s="19" t="s">
        <v>8</v>
      </c>
      <c r="W21" s="25"/>
      <c r="X21" s="45">
        <f>'Cupwertung Gesamt'!X21</f>
        <v>0</v>
      </c>
    </row>
    <row r="22" spans="1:24" ht="12.75">
      <c r="A22" s="139" t="s">
        <v>61</v>
      </c>
      <c r="B22" s="98" t="s">
        <v>107</v>
      </c>
      <c r="C22" s="97" t="s">
        <v>6</v>
      </c>
      <c r="D22" s="32">
        <f t="shared" si="2"/>
        <v>1</v>
      </c>
      <c r="E22" s="81">
        <f t="shared" si="3"/>
        <v>19</v>
      </c>
      <c r="F22" s="19">
        <v>3</v>
      </c>
      <c r="G22" s="25">
        <v>9</v>
      </c>
      <c r="H22" s="19" t="s">
        <v>2</v>
      </c>
      <c r="I22" s="25"/>
      <c r="J22" s="10" t="s">
        <v>8</v>
      </c>
      <c r="K22" s="25"/>
      <c r="L22" s="10" t="s">
        <v>8</v>
      </c>
      <c r="M22" s="25"/>
      <c r="N22" s="19" t="s">
        <v>8</v>
      </c>
      <c r="O22" s="25"/>
      <c r="P22" s="19" t="s">
        <v>8</v>
      </c>
      <c r="Q22" s="25"/>
      <c r="R22" s="19" t="s">
        <v>8</v>
      </c>
      <c r="S22" s="25"/>
      <c r="T22" s="19">
        <v>5</v>
      </c>
      <c r="U22" s="44">
        <v>10</v>
      </c>
      <c r="V22" s="19" t="s">
        <v>8</v>
      </c>
      <c r="W22" s="25"/>
      <c r="X22" s="45">
        <f>'Cupwertung Gesamt'!X22</f>
        <v>0</v>
      </c>
    </row>
    <row r="23" spans="1:24" ht="12.75">
      <c r="A23" s="139" t="s">
        <v>62</v>
      </c>
      <c r="B23" s="98" t="s">
        <v>13</v>
      </c>
      <c r="C23" s="97" t="s">
        <v>135</v>
      </c>
      <c r="D23" s="32">
        <f t="shared" si="2"/>
        <v>1</v>
      </c>
      <c r="E23" s="81">
        <f t="shared" si="3"/>
        <v>11</v>
      </c>
      <c r="F23" s="19" t="s">
        <v>2</v>
      </c>
      <c r="G23" s="25"/>
      <c r="H23" s="19" t="s">
        <v>8</v>
      </c>
      <c r="I23" s="25"/>
      <c r="J23" s="10" t="s">
        <v>8</v>
      </c>
      <c r="K23" s="25"/>
      <c r="L23" s="10" t="s">
        <v>8</v>
      </c>
      <c r="M23" s="25"/>
      <c r="N23" s="19" t="s">
        <v>8</v>
      </c>
      <c r="O23" s="25"/>
      <c r="P23" s="19" t="s">
        <v>8</v>
      </c>
      <c r="Q23" s="25"/>
      <c r="R23" s="19" t="s">
        <v>8</v>
      </c>
      <c r="S23" s="25"/>
      <c r="T23" s="19">
        <v>4</v>
      </c>
      <c r="U23" s="44">
        <v>11</v>
      </c>
      <c r="V23" s="19" t="s">
        <v>8</v>
      </c>
      <c r="W23" s="25"/>
      <c r="X23" s="45">
        <f>'Cupwertung Gesamt'!X23</f>
        <v>0</v>
      </c>
    </row>
    <row r="24" spans="1:24" ht="12.75">
      <c r="A24" s="139" t="s">
        <v>63</v>
      </c>
      <c r="B24" s="153" t="s">
        <v>244</v>
      </c>
      <c r="C24" s="97" t="s">
        <v>49</v>
      </c>
      <c r="D24" s="32">
        <f t="shared" si="2"/>
        <v>1</v>
      </c>
      <c r="E24" s="81">
        <f t="shared" si="3"/>
        <v>9</v>
      </c>
      <c r="F24" s="19" t="s">
        <v>2</v>
      </c>
      <c r="G24" s="25"/>
      <c r="H24" s="19" t="s">
        <v>8</v>
      </c>
      <c r="I24" s="25"/>
      <c r="J24" s="10">
        <v>3</v>
      </c>
      <c r="K24" s="25">
        <v>9</v>
      </c>
      <c r="L24" s="10" t="s">
        <v>8</v>
      </c>
      <c r="M24" s="25"/>
      <c r="N24" s="19" t="s">
        <v>8</v>
      </c>
      <c r="O24" s="25"/>
      <c r="P24" s="19" t="s">
        <v>8</v>
      </c>
      <c r="Q24" s="25"/>
      <c r="R24" s="19" t="s">
        <v>8</v>
      </c>
      <c r="S24" s="25"/>
      <c r="T24" s="19" t="s">
        <v>8</v>
      </c>
      <c r="U24" s="44"/>
      <c r="V24" s="19" t="s">
        <v>8</v>
      </c>
      <c r="W24" s="25"/>
      <c r="X24" s="45">
        <f>'Cupwertung Gesamt'!X24</f>
        <v>0</v>
      </c>
    </row>
    <row r="25" spans="1:24" ht="12.75">
      <c r="A25" s="139" t="s">
        <v>64</v>
      </c>
      <c r="B25" s="98" t="s">
        <v>114</v>
      </c>
      <c r="C25" s="98" t="s">
        <v>69</v>
      </c>
      <c r="D25" s="32">
        <f t="shared" si="2"/>
        <v>1</v>
      </c>
      <c r="E25" s="81">
        <f t="shared" si="3"/>
        <v>8</v>
      </c>
      <c r="F25" s="19" t="s">
        <v>2</v>
      </c>
      <c r="G25" s="25"/>
      <c r="H25" s="19" t="s">
        <v>8</v>
      </c>
      <c r="I25" s="25"/>
      <c r="J25" s="10" t="s">
        <v>8</v>
      </c>
      <c r="K25" s="25"/>
      <c r="L25" s="10">
        <v>4</v>
      </c>
      <c r="M25" s="25">
        <v>8</v>
      </c>
      <c r="N25" s="19" t="s">
        <v>8</v>
      </c>
      <c r="O25" s="25"/>
      <c r="P25" s="19" t="s">
        <v>8</v>
      </c>
      <c r="Q25" s="25"/>
      <c r="R25" s="19" t="s">
        <v>8</v>
      </c>
      <c r="S25" s="25"/>
      <c r="T25" s="19" t="s">
        <v>8</v>
      </c>
      <c r="U25" s="44"/>
      <c r="V25" s="19" t="s">
        <v>8</v>
      </c>
      <c r="W25" s="25"/>
      <c r="X25" s="45">
        <f>'Cupwertung Gesamt'!X25</f>
        <v>0</v>
      </c>
    </row>
    <row r="26" spans="1:24" ht="12.75">
      <c r="A26" s="139" t="s">
        <v>262</v>
      </c>
      <c r="B26" s="98" t="s">
        <v>82</v>
      </c>
      <c r="C26" s="98" t="s">
        <v>264</v>
      </c>
      <c r="D26" s="32">
        <f t="shared" si="2"/>
        <v>1</v>
      </c>
      <c r="E26" s="81">
        <f t="shared" si="3"/>
        <v>7</v>
      </c>
      <c r="F26" s="19" t="s">
        <v>2</v>
      </c>
      <c r="G26" s="25"/>
      <c r="H26" s="19" t="s">
        <v>8</v>
      </c>
      <c r="I26" s="25"/>
      <c r="J26" s="10" t="s">
        <v>8</v>
      </c>
      <c r="K26" s="25"/>
      <c r="L26" s="10" t="s">
        <v>8</v>
      </c>
      <c r="M26" s="25"/>
      <c r="N26" s="19" t="s">
        <v>8</v>
      </c>
      <c r="O26" s="25"/>
      <c r="P26" s="19" t="s">
        <v>8</v>
      </c>
      <c r="Q26" s="25"/>
      <c r="R26" s="19">
        <v>3</v>
      </c>
      <c r="S26" s="25">
        <v>7</v>
      </c>
      <c r="T26" s="19" t="s">
        <v>8</v>
      </c>
      <c r="U26" s="44"/>
      <c r="V26" s="19" t="s">
        <v>8</v>
      </c>
      <c r="W26" s="25"/>
      <c r="X26" s="45">
        <f>'Cupwertung Gesamt'!X26</f>
        <v>0</v>
      </c>
    </row>
    <row r="27" spans="1:24" ht="12.75">
      <c r="A27" s="139" t="s">
        <v>167</v>
      </c>
      <c r="B27" s="142" t="s">
        <v>15</v>
      </c>
      <c r="C27" s="152" t="s">
        <v>194</v>
      </c>
      <c r="D27" s="137">
        <f t="shared" si="2"/>
        <v>1</v>
      </c>
      <c r="E27" s="31">
        <f t="shared" si="3"/>
        <v>7</v>
      </c>
      <c r="F27" s="19" t="s">
        <v>2</v>
      </c>
      <c r="G27" s="87"/>
      <c r="H27" s="19" t="s">
        <v>8</v>
      </c>
      <c r="I27" s="87"/>
      <c r="J27" s="10" t="s">
        <v>8</v>
      </c>
      <c r="K27" s="87"/>
      <c r="L27" s="11" t="s">
        <v>8</v>
      </c>
      <c r="M27" s="25"/>
      <c r="N27" s="19" t="s">
        <v>8</v>
      </c>
      <c r="O27" s="25"/>
      <c r="P27" s="19" t="s">
        <v>8</v>
      </c>
      <c r="Q27" s="25"/>
      <c r="R27" s="19" t="s">
        <v>8</v>
      </c>
      <c r="S27" s="25"/>
      <c r="T27" s="19">
        <v>8</v>
      </c>
      <c r="U27" s="44">
        <v>7</v>
      </c>
      <c r="V27" s="19" t="s">
        <v>8</v>
      </c>
      <c r="W27" s="25"/>
      <c r="X27" s="45">
        <f>'Cupwertung Gesamt'!X27</f>
        <v>0</v>
      </c>
    </row>
    <row r="28" spans="1:24" ht="12.75">
      <c r="A28" s="139" t="s">
        <v>171</v>
      </c>
      <c r="B28" s="181" t="s">
        <v>284</v>
      </c>
      <c r="C28" s="152" t="s">
        <v>6</v>
      </c>
      <c r="D28" s="137">
        <f t="shared" si="2"/>
        <v>1</v>
      </c>
      <c r="E28" s="31">
        <f t="shared" si="3"/>
        <v>6</v>
      </c>
      <c r="F28" s="19">
        <v>5</v>
      </c>
      <c r="G28" s="87">
        <v>6</v>
      </c>
      <c r="H28" s="19" t="s">
        <v>2</v>
      </c>
      <c r="I28" s="87"/>
      <c r="J28" s="10" t="s">
        <v>8</v>
      </c>
      <c r="K28" s="87"/>
      <c r="L28" s="19" t="s">
        <v>8</v>
      </c>
      <c r="M28" s="25"/>
      <c r="N28" s="19" t="s">
        <v>8</v>
      </c>
      <c r="O28" s="25"/>
      <c r="P28" s="19" t="s">
        <v>8</v>
      </c>
      <c r="Q28" s="25"/>
      <c r="R28" s="19" t="s">
        <v>8</v>
      </c>
      <c r="S28" s="25"/>
      <c r="T28" s="19" t="s">
        <v>8</v>
      </c>
      <c r="U28" s="44"/>
      <c r="V28" s="19" t="s">
        <v>8</v>
      </c>
      <c r="W28" s="25"/>
      <c r="X28" s="45">
        <f>'Cupwertung Gesamt'!X28</f>
        <v>0</v>
      </c>
    </row>
    <row r="29" spans="1:24" ht="12.75">
      <c r="A29" s="139" t="s">
        <v>171</v>
      </c>
      <c r="B29" s="142" t="s">
        <v>115</v>
      </c>
      <c r="C29" s="97" t="s">
        <v>69</v>
      </c>
      <c r="D29" s="137">
        <f t="shared" si="2"/>
        <v>1</v>
      </c>
      <c r="E29" s="31">
        <f t="shared" si="3"/>
        <v>6</v>
      </c>
      <c r="F29" s="19" t="s">
        <v>2</v>
      </c>
      <c r="G29" s="87"/>
      <c r="H29" s="11" t="s">
        <v>8</v>
      </c>
      <c r="I29" s="87"/>
      <c r="J29" s="10" t="s">
        <v>8</v>
      </c>
      <c r="K29" s="87"/>
      <c r="L29" s="19">
        <v>6</v>
      </c>
      <c r="M29" s="25">
        <v>6</v>
      </c>
      <c r="N29" s="19" t="s">
        <v>8</v>
      </c>
      <c r="O29" s="25"/>
      <c r="P29" s="19" t="s">
        <v>8</v>
      </c>
      <c r="Q29" s="25"/>
      <c r="R29" s="19" t="s">
        <v>8</v>
      </c>
      <c r="S29" s="25"/>
      <c r="T29" s="19" t="s">
        <v>8</v>
      </c>
      <c r="U29" s="44"/>
      <c r="V29" s="19" t="s">
        <v>8</v>
      </c>
      <c r="W29" s="25"/>
      <c r="X29" s="45">
        <f>'Cupwertung Gesamt'!X29</f>
        <v>0</v>
      </c>
    </row>
    <row r="30" spans="1:24" ht="12.75">
      <c r="A30" s="139" t="s">
        <v>171</v>
      </c>
      <c r="B30" s="142" t="s">
        <v>294</v>
      </c>
      <c r="C30" s="152" t="s">
        <v>6</v>
      </c>
      <c r="D30" s="137">
        <f t="shared" si="2"/>
        <v>1</v>
      </c>
      <c r="E30" s="31">
        <f t="shared" si="3"/>
        <v>6</v>
      </c>
      <c r="F30" s="19" t="s">
        <v>2</v>
      </c>
      <c r="G30" s="87"/>
      <c r="H30" s="11">
        <v>13</v>
      </c>
      <c r="I30" s="87">
        <v>6</v>
      </c>
      <c r="J30" s="10" t="s">
        <v>8</v>
      </c>
      <c r="K30" s="87"/>
      <c r="L30" s="19" t="s">
        <v>8</v>
      </c>
      <c r="M30" s="25"/>
      <c r="N30" s="19" t="s">
        <v>8</v>
      </c>
      <c r="O30" s="25"/>
      <c r="P30" s="19" t="s">
        <v>8</v>
      </c>
      <c r="Q30" s="25"/>
      <c r="R30" s="19" t="s">
        <v>8</v>
      </c>
      <c r="S30" s="25"/>
      <c r="T30" s="19" t="s">
        <v>8</v>
      </c>
      <c r="U30" s="44"/>
      <c r="V30" s="19" t="s">
        <v>8</v>
      </c>
      <c r="W30" s="25"/>
      <c r="X30" s="45">
        <f>'Cupwertung Gesamt'!X30</f>
        <v>0</v>
      </c>
    </row>
    <row r="31" spans="1:24" ht="12.75">
      <c r="A31" s="139" t="s">
        <v>173</v>
      </c>
      <c r="B31" s="142" t="s">
        <v>318</v>
      </c>
      <c r="C31" s="152" t="s">
        <v>181</v>
      </c>
      <c r="D31" s="137">
        <f t="shared" si="2"/>
        <v>1</v>
      </c>
      <c r="E31" s="31">
        <f t="shared" si="3"/>
        <v>4</v>
      </c>
      <c r="F31" s="19" t="s">
        <v>2</v>
      </c>
      <c r="G31" s="87"/>
      <c r="H31" s="11">
        <v>15</v>
      </c>
      <c r="I31" s="87">
        <v>4</v>
      </c>
      <c r="J31" s="10" t="s">
        <v>8</v>
      </c>
      <c r="K31" s="87"/>
      <c r="L31" s="19" t="s">
        <v>8</v>
      </c>
      <c r="M31" s="25"/>
      <c r="N31" s="19" t="s">
        <v>8</v>
      </c>
      <c r="O31" s="25"/>
      <c r="P31" s="19" t="s">
        <v>8</v>
      </c>
      <c r="Q31" s="25"/>
      <c r="R31" s="19" t="s">
        <v>8</v>
      </c>
      <c r="S31" s="25"/>
      <c r="T31" s="19" t="s">
        <v>8</v>
      </c>
      <c r="U31" s="44"/>
      <c r="V31" s="19" t="s">
        <v>8</v>
      </c>
      <c r="W31" s="25"/>
      <c r="X31" s="45">
        <f>'Cupwertung Gesamt'!X31</f>
        <v>0</v>
      </c>
    </row>
    <row r="32" spans="1:24" ht="12.75">
      <c r="A32" s="139" t="s">
        <v>174</v>
      </c>
      <c r="B32" s="142" t="s">
        <v>317</v>
      </c>
      <c r="C32" s="97" t="s">
        <v>7</v>
      </c>
      <c r="D32" s="137">
        <f t="shared" si="2"/>
        <v>1</v>
      </c>
      <c r="E32" s="31">
        <f>SUM(G32+I32+K32+M32+O32+Q32+S32+W32)</f>
        <v>0</v>
      </c>
      <c r="F32" s="19" t="s">
        <v>2</v>
      </c>
      <c r="G32" s="87"/>
      <c r="H32" s="11">
        <v>23</v>
      </c>
      <c r="I32" s="87"/>
      <c r="J32" s="10" t="s">
        <v>8</v>
      </c>
      <c r="K32" s="87"/>
      <c r="L32" s="19" t="s">
        <v>8</v>
      </c>
      <c r="M32" s="25"/>
      <c r="N32" s="19" t="s">
        <v>8</v>
      </c>
      <c r="O32" s="25"/>
      <c r="P32" s="19" t="s">
        <v>8</v>
      </c>
      <c r="Q32" s="25"/>
      <c r="R32" s="19" t="s">
        <v>8</v>
      </c>
      <c r="S32" s="25"/>
      <c r="T32" s="19" t="s">
        <v>8</v>
      </c>
      <c r="U32" s="44"/>
      <c r="V32" s="19" t="s">
        <v>8</v>
      </c>
      <c r="W32" s="25"/>
      <c r="X32" s="45">
        <f>'Cupwertung Gesamt'!X32</f>
        <v>0</v>
      </c>
    </row>
    <row r="33" spans="1:24" ht="12.75">
      <c r="A33" s="139" t="s">
        <v>174</v>
      </c>
      <c r="B33" s="142" t="s">
        <v>316</v>
      </c>
      <c r="C33" s="97" t="s">
        <v>7</v>
      </c>
      <c r="D33" s="137">
        <f t="shared" si="2"/>
        <v>1</v>
      </c>
      <c r="E33" s="31">
        <f>SUM(G33+I33+K33+M33+O33+Q33+S33+W33)</f>
        <v>0</v>
      </c>
      <c r="F33" s="11" t="s">
        <v>2</v>
      </c>
      <c r="G33" s="87"/>
      <c r="H33" s="11">
        <v>25</v>
      </c>
      <c r="I33" s="87"/>
      <c r="J33" s="10" t="s">
        <v>8</v>
      </c>
      <c r="K33" s="87"/>
      <c r="L33" s="11" t="s">
        <v>8</v>
      </c>
      <c r="M33" s="12"/>
      <c r="N33" s="11" t="s">
        <v>8</v>
      </c>
      <c r="O33" s="12"/>
      <c r="P33" s="11" t="s">
        <v>8</v>
      </c>
      <c r="Q33" s="12"/>
      <c r="R33" s="11" t="s">
        <v>8</v>
      </c>
      <c r="S33" s="12"/>
      <c r="T33" s="11" t="s">
        <v>8</v>
      </c>
      <c r="U33" s="31"/>
      <c r="V33" s="11" t="s">
        <v>8</v>
      </c>
      <c r="W33" s="12"/>
      <c r="X33" s="45">
        <f>'Cupwertung Gesamt'!X33</f>
        <v>0</v>
      </c>
    </row>
    <row r="34" spans="1:24" ht="12.75">
      <c r="A34" s="139"/>
      <c r="B34" s="154"/>
      <c r="C34" s="154"/>
      <c r="D34" s="220"/>
      <c r="E34" s="185"/>
      <c r="F34" s="151"/>
      <c r="G34" s="150"/>
      <c r="H34" s="151"/>
      <c r="I34" s="150"/>
      <c r="J34" s="151"/>
      <c r="K34" s="150"/>
      <c r="L34" s="151"/>
      <c r="M34" s="150"/>
      <c r="N34" s="151"/>
      <c r="O34" s="150"/>
      <c r="P34" s="151"/>
      <c r="Q34" s="150"/>
      <c r="R34" s="151"/>
      <c r="S34" s="150"/>
      <c r="T34" s="151"/>
      <c r="U34" s="185"/>
      <c r="V34" s="151"/>
      <c r="W34" s="150"/>
      <c r="X34" s="162"/>
    </row>
    <row r="179" spans="2:27" ht="12.75">
      <c r="B179" s="169"/>
      <c r="C179" s="169"/>
      <c r="D179" s="169"/>
      <c r="E179" s="169"/>
      <c r="F179" s="169"/>
      <c r="G179" s="169"/>
      <c r="H179" s="169"/>
      <c r="I179" s="169"/>
      <c r="J179" s="169"/>
      <c r="K179" s="169"/>
      <c r="L179" s="169"/>
      <c r="M179" s="169"/>
      <c r="N179" s="169"/>
      <c r="O179" s="169"/>
      <c r="P179" s="169"/>
      <c r="Q179" s="169"/>
      <c r="R179" s="169"/>
      <c r="S179" s="169"/>
      <c r="T179" s="169"/>
      <c r="U179" s="169"/>
      <c r="V179" s="169"/>
      <c r="W179" s="169"/>
      <c r="X179" s="169"/>
      <c r="Y179" s="169"/>
      <c r="Z179" s="169"/>
      <c r="AA179" s="169"/>
    </row>
    <row r="180" spans="2:27" ht="12.75">
      <c r="B180" s="169"/>
      <c r="C180" s="169"/>
      <c r="D180" s="169"/>
      <c r="E180" s="169"/>
      <c r="F180" s="169"/>
      <c r="G180" s="169"/>
      <c r="H180" s="169"/>
      <c r="I180" s="169"/>
      <c r="J180" s="169"/>
      <c r="K180" s="169"/>
      <c r="L180" s="169"/>
      <c r="M180" s="169"/>
      <c r="N180" s="169"/>
      <c r="O180" s="169"/>
      <c r="P180" s="169"/>
      <c r="Q180" s="169"/>
      <c r="R180" s="169"/>
      <c r="S180" s="169"/>
      <c r="T180" s="169"/>
      <c r="U180" s="169"/>
      <c r="V180" s="169"/>
      <c r="W180" s="169"/>
      <c r="X180" s="169"/>
      <c r="Y180" s="169"/>
      <c r="Z180" s="169"/>
      <c r="AA180" s="169"/>
    </row>
    <row r="181" spans="2:27" ht="12.75">
      <c r="B181" s="169"/>
      <c r="C181" s="169"/>
      <c r="D181" s="169"/>
      <c r="E181" s="169"/>
      <c r="F181" s="169"/>
      <c r="G181" s="169"/>
      <c r="H181" s="169"/>
      <c r="I181" s="169"/>
      <c r="J181" s="169"/>
      <c r="K181" s="169"/>
      <c r="L181" s="169"/>
      <c r="M181" s="169"/>
      <c r="N181" s="169"/>
      <c r="O181" s="169"/>
      <c r="P181" s="169"/>
      <c r="Q181" s="169"/>
      <c r="R181" s="169"/>
      <c r="S181" s="169"/>
      <c r="T181" s="169"/>
      <c r="U181" s="169"/>
      <c r="V181" s="169"/>
      <c r="W181" s="169"/>
      <c r="X181" s="169"/>
      <c r="Y181" s="169"/>
      <c r="Z181" s="169"/>
      <c r="AA181" s="169"/>
    </row>
    <row r="182" spans="2:27" ht="12.75">
      <c r="B182" s="169"/>
      <c r="C182" s="169"/>
      <c r="D182" s="169"/>
      <c r="E182" s="169"/>
      <c r="F182" s="169"/>
      <c r="G182" s="169"/>
      <c r="H182" s="169"/>
      <c r="I182" s="169"/>
      <c r="J182" s="169"/>
      <c r="K182" s="169"/>
      <c r="L182" s="169"/>
      <c r="M182" s="169"/>
      <c r="N182" s="169"/>
      <c r="O182" s="169"/>
      <c r="P182" s="169"/>
      <c r="Q182" s="169"/>
      <c r="R182" s="169"/>
      <c r="S182" s="169"/>
      <c r="T182" s="169"/>
      <c r="U182" s="169"/>
      <c r="V182" s="169"/>
      <c r="W182" s="169"/>
      <c r="X182" s="169"/>
      <c r="Y182" s="169"/>
      <c r="Z182" s="169"/>
      <c r="AA182" s="169"/>
    </row>
    <row r="183" spans="2:27" ht="12.75">
      <c r="B183" s="169"/>
      <c r="C183" s="169"/>
      <c r="D183" s="169"/>
      <c r="E183" s="169"/>
      <c r="F183" s="169"/>
      <c r="G183" s="169"/>
      <c r="H183" s="169"/>
      <c r="I183" s="169"/>
      <c r="J183" s="169"/>
      <c r="K183" s="169"/>
      <c r="L183" s="169"/>
      <c r="M183" s="169"/>
      <c r="N183" s="169"/>
      <c r="O183" s="169"/>
      <c r="P183" s="169"/>
      <c r="Q183" s="169"/>
      <c r="R183" s="169"/>
      <c r="S183" s="169"/>
      <c r="T183" s="169"/>
      <c r="U183" s="169"/>
      <c r="V183" s="169"/>
      <c r="W183" s="169"/>
      <c r="X183" s="169"/>
      <c r="Y183" s="169"/>
      <c r="Z183" s="169"/>
      <c r="AA183" s="169"/>
    </row>
    <row r="184" spans="2:27" ht="12.75">
      <c r="B184" s="169"/>
      <c r="C184" s="169"/>
      <c r="D184" s="169"/>
      <c r="E184" s="169"/>
      <c r="F184" s="169"/>
      <c r="G184" s="169"/>
      <c r="H184" s="169"/>
      <c r="I184" s="169"/>
      <c r="J184" s="169"/>
      <c r="K184" s="169"/>
      <c r="L184" s="169"/>
      <c r="M184" s="169"/>
      <c r="N184" s="169"/>
      <c r="O184" s="169"/>
      <c r="P184" s="169"/>
      <c r="Q184" s="169"/>
      <c r="R184" s="169"/>
      <c r="S184" s="169"/>
      <c r="T184" s="169"/>
      <c r="U184" s="169"/>
      <c r="V184" s="169"/>
      <c r="W184" s="169"/>
      <c r="X184" s="169"/>
      <c r="Y184" s="169"/>
      <c r="Z184" s="169"/>
      <c r="AA184" s="169"/>
    </row>
    <row r="185" spans="2:27" ht="12.75">
      <c r="B185" s="169"/>
      <c r="C185" s="169"/>
      <c r="D185" s="169"/>
      <c r="E185" s="169"/>
      <c r="F185" s="169"/>
      <c r="G185" s="169"/>
      <c r="H185" s="169"/>
      <c r="I185" s="169"/>
      <c r="J185" s="169"/>
      <c r="K185" s="169"/>
      <c r="L185" s="169"/>
      <c r="M185" s="169"/>
      <c r="N185" s="169"/>
      <c r="O185" s="169"/>
      <c r="P185" s="169"/>
      <c r="Q185" s="169"/>
      <c r="R185" s="169"/>
      <c r="S185" s="169"/>
      <c r="T185" s="169"/>
      <c r="U185" s="169"/>
      <c r="V185" s="169"/>
      <c r="W185" s="169"/>
      <c r="X185" s="169"/>
      <c r="Y185" s="169"/>
      <c r="Z185" s="169"/>
      <c r="AA185" s="169"/>
    </row>
    <row r="186" spans="2:27" ht="12.75">
      <c r="B186" s="169"/>
      <c r="C186" s="169"/>
      <c r="D186" s="169"/>
      <c r="E186" s="169"/>
      <c r="F186" s="169"/>
      <c r="G186" s="169"/>
      <c r="H186" s="169"/>
      <c r="I186" s="169"/>
      <c r="J186" s="169"/>
      <c r="K186" s="169"/>
      <c r="L186" s="169"/>
      <c r="M186" s="169"/>
      <c r="N186" s="169"/>
      <c r="O186" s="169"/>
      <c r="P186" s="169"/>
      <c r="Q186" s="169"/>
      <c r="R186" s="169"/>
      <c r="S186" s="169"/>
      <c r="T186" s="169"/>
      <c r="U186" s="169"/>
      <c r="V186" s="169"/>
      <c r="W186" s="169"/>
      <c r="X186" s="169"/>
      <c r="Y186" s="169"/>
      <c r="Z186" s="169"/>
      <c r="AA186" s="169"/>
    </row>
    <row r="187" spans="2:27" ht="12.75">
      <c r="B187" s="169"/>
      <c r="C187" s="169"/>
      <c r="D187" s="169"/>
      <c r="E187" s="169"/>
      <c r="F187" s="169"/>
      <c r="G187" s="169"/>
      <c r="H187" s="169"/>
      <c r="I187" s="169"/>
      <c r="J187" s="169"/>
      <c r="K187" s="169"/>
      <c r="L187" s="169"/>
      <c r="M187" s="169"/>
      <c r="N187" s="169"/>
      <c r="O187" s="169"/>
      <c r="P187" s="169"/>
      <c r="Q187" s="169"/>
      <c r="R187" s="169"/>
      <c r="S187" s="169"/>
      <c r="T187" s="169"/>
      <c r="U187" s="169"/>
      <c r="V187" s="169"/>
      <c r="W187" s="169"/>
      <c r="X187" s="169"/>
      <c r="Y187" s="169"/>
      <c r="Z187" s="169"/>
      <c r="AA187" s="169"/>
    </row>
    <row r="188" spans="2:27" ht="12.75">
      <c r="B188" s="169"/>
      <c r="C188" s="169"/>
      <c r="D188" s="169"/>
      <c r="E188" s="169"/>
      <c r="F188" s="169"/>
      <c r="G188" s="169"/>
      <c r="H188" s="169"/>
      <c r="I188" s="169"/>
      <c r="J188" s="169"/>
      <c r="K188" s="169"/>
      <c r="L188" s="169"/>
      <c r="M188" s="169"/>
      <c r="N188" s="169"/>
      <c r="O188" s="169"/>
      <c r="P188" s="169"/>
      <c r="Q188" s="169"/>
      <c r="R188" s="169"/>
      <c r="S188" s="169"/>
      <c r="T188" s="169"/>
      <c r="U188" s="169"/>
      <c r="V188" s="169"/>
      <c r="W188" s="169"/>
      <c r="X188" s="169"/>
      <c r="Y188" s="169"/>
      <c r="Z188" s="169"/>
      <c r="AA188" s="169"/>
    </row>
    <row r="189" spans="2:27" ht="12.75">
      <c r="B189" s="169"/>
      <c r="C189" s="169"/>
      <c r="D189" s="169"/>
      <c r="E189" s="169"/>
      <c r="F189" s="169"/>
      <c r="G189" s="169"/>
      <c r="H189" s="169"/>
      <c r="I189" s="169"/>
      <c r="J189" s="169"/>
      <c r="K189" s="169"/>
      <c r="L189" s="169"/>
      <c r="M189" s="169"/>
      <c r="N189" s="169"/>
      <c r="O189" s="169"/>
      <c r="P189" s="169"/>
      <c r="Q189" s="169"/>
      <c r="R189" s="169"/>
      <c r="S189" s="169"/>
      <c r="T189" s="169"/>
      <c r="U189" s="169"/>
      <c r="V189" s="169"/>
      <c r="W189" s="169"/>
      <c r="X189" s="169"/>
      <c r="Y189" s="169"/>
      <c r="Z189" s="169"/>
      <c r="AA189" s="169"/>
    </row>
    <row r="190" spans="2:27" ht="12.75">
      <c r="B190" s="169"/>
      <c r="C190" s="169"/>
      <c r="D190" s="169"/>
      <c r="E190" s="169"/>
      <c r="F190" s="169"/>
      <c r="G190" s="169"/>
      <c r="H190" s="169"/>
      <c r="I190" s="169"/>
      <c r="J190" s="169"/>
      <c r="K190" s="169"/>
      <c r="L190" s="169"/>
      <c r="M190" s="169"/>
      <c r="N190" s="169"/>
      <c r="O190" s="169"/>
      <c r="P190" s="169"/>
      <c r="Q190" s="169"/>
      <c r="R190" s="169"/>
      <c r="S190" s="169"/>
      <c r="T190" s="169"/>
      <c r="U190" s="169"/>
      <c r="V190" s="169"/>
      <c r="W190" s="169"/>
      <c r="X190" s="169"/>
      <c r="Y190" s="169"/>
      <c r="Z190" s="169"/>
      <c r="AA190" s="169"/>
    </row>
    <row r="191" spans="2:27" ht="12.75">
      <c r="B191" s="169"/>
      <c r="C191" s="169"/>
      <c r="D191" s="169"/>
      <c r="E191" s="169"/>
      <c r="F191" s="169"/>
      <c r="G191" s="169"/>
      <c r="H191" s="169"/>
      <c r="I191" s="169"/>
      <c r="J191" s="169"/>
      <c r="K191" s="169"/>
      <c r="L191" s="169"/>
      <c r="M191" s="169"/>
      <c r="N191" s="169"/>
      <c r="O191" s="169"/>
      <c r="P191" s="169"/>
      <c r="Q191" s="169"/>
      <c r="R191" s="169"/>
      <c r="S191" s="169"/>
      <c r="T191" s="169"/>
      <c r="U191" s="169"/>
      <c r="V191" s="169"/>
      <c r="W191" s="169"/>
      <c r="X191" s="169"/>
      <c r="Y191" s="169"/>
      <c r="Z191" s="169"/>
      <c r="AA191" s="169"/>
    </row>
    <row r="192" spans="2:27" ht="12.75">
      <c r="B192" s="169"/>
      <c r="C192" s="169"/>
      <c r="D192" s="169"/>
      <c r="E192" s="169"/>
      <c r="F192" s="169"/>
      <c r="G192" s="169"/>
      <c r="H192" s="169"/>
      <c r="I192" s="169"/>
      <c r="J192" s="169"/>
      <c r="K192" s="169"/>
      <c r="L192" s="169"/>
      <c r="M192" s="169"/>
      <c r="N192" s="169"/>
      <c r="O192" s="169"/>
      <c r="P192" s="169"/>
      <c r="Q192" s="169"/>
      <c r="R192" s="169"/>
      <c r="S192" s="169"/>
      <c r="T192" s="169"/>
      <c r="U192" s="169"/>
      <c r="V192" s="169"/>
      <c r="W192" s="169"/>
      <c r="X192" s="169"/>
      <c r="Y192" s="169"/>
      <c r="Z192" s="169"/>
      <c r="AA192" s="169"/>
    </row>
    <row r="193" spans="2:27" ht="12.75">
      <c r="B193" s="169"/>
      <c r="C193" s="169"/>
      <c r="D193" s="169"/>
      <c r="E193" s="169"/>
      <c r="F193" s="169"/>
      <c r="G193" s="169"/>
      <c r="H193" s="169"/>
      <c r="I193" s="169"/>
      <c r="J193" s="169"/>
      <c r="K193" s="169"/>
      <c r="L193" s="169"/>
      <c r="M193" s="169"/>
      <c r="N193" s="169"/>
      <c r="O193" s="169"/>
      <c r="P193" s="169"/>
      <c r="Q193" s="169"/>
      <c r="R193" s="169"/>
      <c r="S193" s="169"/>
      <c r="T193" s="169"/>
      <c r="U193" s="169"/>
      <c r="V193" s="169"/>
      <c r="W193" s="169"/>
      <c r="X193" s="169"/>
      <c r="Y193" s="169"/>
      <c r="Z193" s="169"/>
      <c r="AA193" s="169"/>
    </row>
    <row r="194" spans="2:27" ht="12.75">
      <c r="B194" s="169"/>
      <c r="C194" s="169"/>
      <c r="D194" s="169"/>
      <c r="E194" s="169"/>
      <c r="F194" s="169"/>
      <c r="G194" s="169"/>
      <c r="H194" s="169"/>
      <c r="I194" s="169"/>
      <c r="J194" s="169"/>
      <c r="K194" s="169"/>
      <c r="L194" s="169"/>
      <c r="M194" s="169"/>
      <c r="N194" s="169"/>
      <c r="O194" s="169"/>
      <c r="P194" s="169"/>
      <c r="Q194" s="169"/>
      <c r="R194" s="169"/>
      <c r="S194" s="169"/>
      <c r="T194" s="169"/>
      <c r="U194" s="169"/>
      <c r="V194" s="169"/>
      <c r="W194" s="169"/>
      <c r="X194" s="169"/>
      <c r="Y194" s="169"/>
      <c r="Z194" s="169"/>
      <c r="AA194" s="169"/>
    </row>
    <row r="195" spans="2:27" ht="12.75">
      <c r="B195" s="169"/>
      <c r="C195" s="169"/>
      <c r="D195" s="169"/>
      <c r="E195" s="169"/>
      <c r="F195" s="169"/>
      <c r="G195" s="169"/>
      <c r="H195" s="169"/>
      <c r="I195" s="169"/>
      <c r="J195" s="169"/>
      <c r="K195" s="169"/>
      <c r="L195" s="169"/>
      <c r="M195" s="169"/>
      <c r="N195" s="169"/>
      <c r="O195" s="169"/>
      <c r="P195" s="169"/>
      <c r="Q195" s="169"/>
      <c r="R195" s="169"/>
      <c r="S195" s="169"/>
      <c r="T195" s="169"/>
      <c r="U195" s="169"/>
      <c r="V195" s="169"/>
      <c r="W195" s="169"/>
      <c r="X195" s="169"/>
      <c r="Y195" s="169"/>
      <c r="Z195" s="169"/>
      <c r="AA195" s="169"/>
    </row>
    <row r="196" spans="2:27" ht="12.75">
      <c r="B196" s="169"/>
      <c r="C196" s="169"/>
      <c r="D196" s="169"/>
      <c r="E196" s="169"/>
      <c r="F196" s="169"/>
      <c r="G196" s="169"/>
      <c r="H196" s="169"/>
      <c r="I196" s="169"/>
      <c r="J196" s="169"/>
      <c r="K196" s="169"/>
      <c r="L196" s="169"/>
      <c r="M196" s="169"/>
      <c r="N196" s="169"/>
      <c r="O196" s="169"/>
      <c r="P196" s="169"/>
      <c r="Q196" s="169"/>
      <c r="R196" s="169"/>
      <c r="S196" s="169"/>
      <c r="T196" s="169"/>
      <c r="U196" s="169"/>
      <c r="V196" s="169"/>
      <c r="W196" s="169"/>
      <c r="X196" s="169"/>
      <c r="Y196" s="169"/>
      <c r="Z196" s="169"/>
      <c r="AA196" s="169"/>
    </row>
    <row r="197" spans="2:27" ht="12.75">
      <c r="B197" s="169"/>
      <c r="C197" s="169"/>
      <c r="D197" s="169"/>
      <c r="E197" s="169"/>
      <c r="F197" s="169"/>
      <c r="G197" s="169"/>
      <c r="H197" s="169"/>
      <c r="I197" s="169"/>
      <c r="J197" s="169"/>
      <c r="K197" s="169"/>
      <c r="L197" s="169"/>
      <c r="M197" s="169"/>
      <c r="N197" s="169"/>
      <c r="O197" s="169"/>
      <c r="P197" s="169"/>
      <c r="Q197" s="169"/>
      <c r="R197" s="169"/>
      <c r="S197" s="169"/>
      <c r="T197" s="169"/>
      <c r="U197" s="169"/>
      <c r="V197" s="169"/>
      <c r="W197" s="169"/>
      <c r="X197" s="169"/>
      <c r="Y197" s="169"/>
      <c r="Z197" s="169"/>
      <c r="AA197" s="169"/>
    </row>
    <row r="198" spans="2:27" ht="12.75">
      <c r="B198" s="169"/>
      <c r="C198" s="169"/>
      <c r="D198" s="169"/>
      <c r="E198" s="169"/>
      <c r="F198" s="169"/>
      <c r="G198" s="169"/>
      <c r="H198" s="169"/>
      <c r="I198" s="169"/>
      <c r="J198" s="169"/>
      <c r="K198" s="169"/>
      <c r="L198" s="169"/>
      <c r="M198" s="169"/>
      <c r="N198" s="169"/>
      <c r="O198" s="169"/>
      <c r="P198" s="169"/>
      <c r="Q198" s="169"/>
      <c r="R198" s="169"/>
      <c r="S198" s="169"/>
      <c r="T198" s="169"/>
      <c r="U198" s="169"/>
      <c r="V198" s="169"/>
      <c r="W198" s="169"/>
      <c r="X198" s="169"/>
      <c r="Y198" s="169"/>
      <c r="Z198" s="169"/>
      <c r="AA198" s="169"/>
    </row>
    <row r="199" spans="2:27" ht="12.75">
      <c r="B199" s="169"/>
      <c r="C199" s="169"/>
      <c r="D199" s="169"/>
      <c r="E199" s="169"/>
      <c r="F199" s="169"/>
      <c r="G199" s="169"/>
      <c r="H199" s="169"/>
      <c r="I199" s="169"/>
      <c r="J199" s="169"/>
      <c r="K199" s="169"/>
      <c r="L199" s="169"/>
      <c r="M199" s="169"/>
      <c r="N199" s="169"/>
      <c r="O199" s="169"/>
      <c r="P199" s="169"/>
      <c r="Q199" s="169"/>
      <c r="R199" s="169"/>
      <c r="S199" s="169"/>
      <c r="T199" s="169"/>
      <c r="U199" s="169"/>
      <c r="V199" s="169"/>
      <c r="W199" s="169"/>
      <c r="X199" s="169"/>
      <c r="Y199" s="169"/>
      <c r="Z199" s="169"/>
      <c r="AA199" s="169"/>
    </row>
    <row r="200" spans="2:27" ht="12.75">
      <c r="B200" s="169"/>
      <c r="C200" s="169"/>
      <c r="D200" s="169"/>
      <c r="E200" s="169"/>
      <c r="F200" s="169"/>
      <c r="G200" s="169"/>
      <c r="H200" s="169"/>
      <c r="I200" s="169"/>
      <c r="J200" s="169"/>
      <c r="K200" s="169"/>
      <c r="L200" s="169"/>
      <c r="M200" s="169"/>
      <c r="N200" s="169"/>
      <c r="O200" s="169"/>
      <c r="P200" s="169"/>
      <c r="Q200" s="169"/>
      <c r="R200" s="169"/>
      <c r="S200" s="169"/>
      <c r="T200" s="169"/>
      <c r="U200" s="169"/>
      <c r="V200" s="169"/>
      <c r="W200" s="169"/>
      <c r="X200" s="169"/>
      <c r="Y200" s="169"/>
      <c r="Z200" s="169"/>
      <c r="AA200" s="169"/>
    </row>
    <row r="201" spans="2:27" ht="12.75">
      <c r="B201" s="169"/>
      <c r="C201" s="169"/>
      <c r="D201" s="169"/>
      <c r="E201" s="169"/>
      <c r="F201" s="169"/>
      <c r="G201" s="169"/>
      <c r="H201" s="169"/>
      <c r="I201" s="169"/>
      <c r="J201" s="169"/>
      <c r="K201" s="169"/>
      <c r="L201" s="169"/>
      <c r="M201" s="169"/>
      <c r="N201" s="169"/>
      <c r="O201" s="169"/>
      <c r="P201" s="169"/>
      <c r="Q201" s="169"/>
      <c r="R201" s="169"/>
      <c r="S201" s="169"/>
      <c r="T201" s="169"/>
      <c r="U201" s="169"/>
      <c r="V201" s="169"/>
      <c r="W201" s="169"/>
      <c r="X201" s="169"/>
      <c r="Y201" s="169"/>
      <c r="Z201" s="169"/>
      <c r="AA201" s="169"/>
    </row>
    <row r="202" spans="2:27" ht="12.75">
      <c r="B202" s="169"/>
      <c r="C202" s="169"/>
      <c r="D202" s="169"/>
      <c r="E202" s="169"/>
      <c r="F202" s="169"/>
      <c r="G202" s="169"/>
      <c r="H202" s="169"/>
      <c r="I202" s="169"/>
      <c r="J202" s="169"/>
      <c r="K202" s="169"/>
      <c r="L202" s="169"/>
      <c r="M202" s="169"/>
      <c r="N202" s="169"/>
      <c r="O202" s="169"/>
      <c r="P202" s="169"/>
      <c r="Q202" s="169"/>
      <c r="R202" s="169"/>
      <c r="S202" s="169"/>
      <c r="T202" s="169"/>
      <c r="U202" s="169"/>
      <c r="V202" s="169"/>
      <c r="W202" s="169"/>
      <c r="X202" s="169"/>
      <c r="Y202" s="169"/>
      <c r="Z202" s="169"/>
      <c r="AA202" s="169"/>
    </row>
    <row r="203" spans="2:27" ht="12.75">
      <c r="B203" s="169"/>
      <c r="C203" s="169"/>
      <c r="D203" s="169"/>
      <c r="E203" s="169"/>
      <c r="F203" s="169"/>
      <c r="G203" s="169"/>
      <c r="H203" s="169"/>
      <c r="I203" s="169"/>
      <c r="J203" s="169"/>
      <c r="K203" s="169"/>
      <c r="L203" s="169"/>
      <c r="M203" s="169"/>
      <c r="N203" s="169"/>
      <c r="O203" s="169"/>
      <c r="P203" s="169"/>
      <c r="Q203" s="169"/>
      <c r="R203" s="169"/>
      <c r="S203" s="169"/>
      <c r="T203" s="169"/>
      <c r="U203" s="169"/>
      <c r="V203" s="169"/>
      <c r="W203" s="169"/>
      <c r="X203" s="169"/>
      <c r="Y203" s="169"/>
      <c r="Z203" s="169"/>
      <c r="AA203" s="169"/>
    </row>
    <row r="204" spans="2:27" ht="12.75">
      <c r="B204" s="169"/>
      <c r="C204" s="169"/>
      <c r="D204" s="169"/>
      <c r="E204" s="169"/>
      <c r="F204" s="169"/>
      <c r="G204" s="169"/>
      <c r="H204" s="169"/>
      <c r="I204" s="169"/>
      <c r="J204" s="169"/>
      <c r="K204" s="169"/>
      <c r="L204" s="169"/>
      <c r="M204" s="169"/>
      <c r="N204" s="169"/>
      <c r="O204" s="169"/>
      <c r="P204" s="169"/>
      <c r="Q204" s="169"/>
      <c r="R204" s="169"/>
      <c r="S204" s="169"/>
      <c r="T204" s="169"/>
      <c r="U204" s="169"/>
      <c r="V204" s="169"/>
      <c r="W204" s="169"/>
      <c r="X204" s="169"/>
      <c r="Y204" s="169"/>
      <c r="Z204" s="169"/>
      <c r="AA204" s="169"/>
    </row>
    <row r="205" spans="2:27" ht="12.75">
      <c r="B205" s="169"/>
      <c r="C205" s="169"/>
      <c r="D205" s="169"/>
      <c r="E205" s="169"/>
      <c r="F205" s="169"/>
      <c r="G205" s="169"/>
      <c r="H205" s="169"/>
      <c r="I205" s="169"/>
      <c r="J205" s="169"/>
      <c r="K205" s="169"/>
      <c r="L205" s="169"/>
      <c r="M205" s="169"/>
      <c r="N205" s="169"/>
      <c r="O205" s="169"/>
      <c r="P205" s="169"/>
      <c r="Q205" s="169"/>
      <c r="R205" s="169"/>
      <c r="S205" s="169"/>
      <c r="T205" s="169"/>
      <c r="U205" s="169"/>
      <c r="V205" s="169"/>
      <c r="W205" s="169"/>
      <c r="X205" s="169"/>
      <c r="Y205" s="169"/>
      <c r="Z205" s="169"/>
      <c r="AA205" s="169"/>
    </row>
  </sheetData>
  <sheetProtection/>
  <mergeCells count="62">
    <mergeCell ref="F7:G7"/>
    <mergeCell ref="H7:I7"/>
    <mergeCell ref="J7:K7"/>
    <mergeCell ref="L7:M7"/>
    <mergeCell ref="N7:O7"/>
    <mergeCell ref="P7:Q7"/>
    <mergeCell ref="R7:S7"/>
    <mergeCell ref="L5:M5"/>
    <mergeCell ref="N5:O5"/>
    <mergeCell ref="P5:Q5"/>
    <mergeCell ref="R5:S5"/>
    <mergeCell ref="N6:O6"/>
    <mergeCell ref="V7:W7"/>
    <mergeCell ref="P6:Q6"/>
    <mergeCell ref="R6:S6"/>
    <mergeCell ref="V6:W6"/>
    <mergeCell ref="H6:I6"/>
    <mergeCell ref="J6:K6"/>
    <mergeCell ref="L6:M6"/>
    <mergeCell ref="V5:W5"/>
    <mergeCell ref="R3:S3"/>
    <mergeCell ref="V3:W3"/>
    <mergeCell ref="F4:G4"/>
    <mergeCell ref="H4:I4"/>
    <mergeCell ref="J4:K4"/>
    <mergeCell ref="L4:M4"/>
    <mergeCell ref="R4:S4"/>
    <mergeCell ref="V4:W4"/>
    <mergeCell ref="F3:G3"/>
    <mergeCell ref="H3:I3"/>
    <mergeCell ref="A2:A7"/>
    <mergeCell ref="B2:C7"/>
    <mergeCell ref="F2:G2"/>
    <mergeCell ref="H2:I2"/>
    <mergeCell ref="H5:I5"/>
    <mergeCell ref="D1:D8"/>
    <mergeCell ref="F1:G1"/>
    <mergeCell ref="H1:I1"/>
    <mergeCell ref="F5:G5"/>
    <mergeCell ref="F6:G6"/>
    <mergeCell ref="J3:K3"/>
    <mergeCell ref="L3:M3"/>
    <mergeCell ref="J5:K5"/>
    <mergeCell ref="P1:Q1"/>
    <mergeCell ref="J2:K2"/>
    <mergeCell ref="L2:M2"/>
    <mergeCell ref="P2:Q2"/>
    <mergeCell ref="N2:O2"/>
    <mergeCell ref="R1:S1"/>
    <mergeCell ref="V1:W1"/>
    <mergeCell ref="J1:K1"/>
    <mergeCell ref="L1:M1"/>
    <mergeCell ref="V2:W2"/>
    <mergeCell ref="R2:S2"/>
    <mergeCell ref="X1:X8"/>
    <mergeCell ref="N3:O3"/>
    <mergeCell ref="P3:Q3"/>
    <mergeCell ref="N4:O4"/>
    <mergeCell ref="P4:Q4"/>
    <mergeCell ref="T1:U1"/>
    <mergeCell ref="T7:U7"/>
    <mergeCell ref="N1:O1"/>
  </mergeCells>
  <printOptions horizontalCentered="1"/>
  <pageMargins left="0.3937007874015748" right="0.3937007874015748" top="1.1811023622047245" bottom="0.1968503937007874" header="0.5118110236220472" footer="0.5118110236220472"/>
  <pageSetup fitToHeight="1" fitToWidth="1" orientation="landscape" paperSize="9" scale="93" r:id="rId1"/>
  <headerFooter alignWithMargins="0">
    <oddHeader>&amp;L&amp;"Arial,Fett"&amp;14
OÖ. Nachwuchscup 2012 - MTB - Kategorie U 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AA200"/>
  <sheetViews>
    <sheetView showZeros="0" zoomScalePageLayoutView="0" workbookViewId="0" topLeftCell="A1">
      <pane xSplit="2" ySplit="7" topLeftCell="C8" activePane="bottomRight" state="frozen"/>
      <selection pane="topLeft" activeCell="F1" sqref="F1:W1"/>
      <selection pane="topRight" activeCell="F1" sqref="F1:W1"/>
      <selection pane="bottomLeft" activeCell="F1" sqref="F1:W1"/>
      <selection pane="bottomRight" activeCell="A1" sqref="A1"/>
    </sheetView>
  </sheetViews>
  <sheetFormatPr defaultColWidth="11.421875" defaultRowHeight="12.75"/>
  <cols>
    <col min="1" max="1" width="3.28125" style="0" customWidth="1"/>
    <col min="2" max="2" width="20.421875" style="0" customWidth="1"/>
    <col min="3" max="3" width="38.00390625" style="0" customWidth="1"/>
    <col min="4" max="4" width="2.421875" style="0" customWidth="1"/>
    <col min="5" max="5" width="4.7109375" style="0" customWidth="1"/>
    <col min="6" max="23" width="3.8515625" style="0" customWidth="1"/>
    <col min="24" max="24" width="3.421875" style="0" customWidth="1"/>
    <col min="25" max="25" width="0" style="0" hidden="1" customWidth="1"/>
    <col min="26" max="26" width="7.421875" style="0" customWidth="1"/>
    <col min="27" max="27" width="5.28125" style="0" customWidth="1"/>
    <col min="28" max="28" width="4.7109375" style="0" customWidth="1"/>
  </cols>
  <sheetData>
    <row r="1" spans="1:24" ht="104.25" customHeight="1">
      <c r="A1" s="7"/>
      <c r="B1" s="1" t="s">
        <v>52</v>
      </c>
      <c r="C1" s="1" t="s">
        <v>53</v>
      </c>
      <c r="D1" s="256" t="s">
        <v>168</v>
      </c>
      <c r="E1" s="233"/>
      <c r="F1" s="254" t="s">
        <v>282</v>
      </c>
      <c r="G1" s="255"/>
      <c r="H1" s="254" t="s">
        <v>5</v>
      </c>
      <c r="I1" s="255"/>
      <c r="J1" s="254" t="s">
        <v>266</v>
      </c>
      <c r="K1" s="255"/>
      <c r="L1" s="254" t="s">
        <v>267</v>
      </c>
      <c r="M1" s="255"/>
      <c r="N1" s="254" t="s">
        <v>223</v>
      </c>
      <c r="O1" s="255"/>
      <c r="P1" s="238" t="s">
        <v>94</v>
      </c>
      <c r="Q1" s="239"/>
      <c r="R1" s="261" t="s">
        <v>130</v>
      </c>
      <c r="S1" s="255"/>
      <c r="T1" s="238" t="s">
        <v>131</v>
      </c>
      <c r="U1" s="272"/>
      <c r="V1" s="254" t="s">
        <v>287</v>
      </c>
      <c r="W1" s="255"/>
      <c r="X1" s="262" t="s">
        <v>169</v>
      </c>
    </row>
    <row r="2" spans="1:24" ht="12.75" customHeight="1">
      <c r="A2" s="248"/>
      <c r="B2" s="242" t="s">
        <v>77</v>
      </c>
      <c r="C2" s="243"/>
      <c r="D2" s="257"/>
      <c r="E2" s="4">
        <v>9</v>
      </c>
      <c r="F2" s="259"/>
      <c r="G2" s="260"/>
      <c r="H2" s="259"/>
      <c r="I2" s="260"/>
      <c r="J2" s="251"/>
      <c r="K2" s="241"/>
      <c r="L2" s="251"/>
      <c r="M2" s="241"/>
      <c r="N2" s="251"/>
      <c r="O2" s="241"/>
      <c r="P2" s="252"/>
      <c r="Q2" s="253"/>
      <c r="R2" s="259"/>
      <c r="S2" s="260"/>
      <c r="T2" s="124"/>
      <c r="U2" s="124"/>
      <c r="V2" s="270"/>
      <c r="W2" s="271"/>
      <c r="X2" s="263"/>
    </row>
    <row r="3" spans="1:24" ht="12.75" customHeight="1">
      <c r="A3" s="249"/>
      <c r="B3" s="244"/>
      <c r="C3" s="245"/>
      <c r="D3" s="257"/>
      <c r="E3" s="5">
        <v>11</v>
      </c>
      <c r="F3" s="266"/>
      <c r="G3" s="267"/>
      <c r="H3" s="259"/>
      <c r="I3" s="260"/>
      <c r="J3" s="251"/>
      <c r="K3" s="241"/>
      <c r="L3" s="251"/>
      <c r="M3" s="241"/>
      <c r="N3" s="251"/>
      <c r="O3" s="241"/>
      <c r="P3" s="252"/>
      <c r="Q3" s="253"/>
      <c r="R3" s="259"/>
      <c r="S3" s="260"/>
      <c r="T3" s="125"/>
      <c r="U3" s="125"/>
      <c r="V3" s="240"/>
      <c r="W3" s="241"/>
      <c r="X3" s="263"/>
    </row>
    <row r="4" spans="1:24" ht="12.75" customHeight="1">
      <c r="A4" s="249"/>
      <c r="B4" s="244"/>
      <c r="C4" s="245"/>
      <c r="D4" s="258"/>
      <c r="E4" s="5">
        <v>13</v>
      </c>
      <c r="F4" s="259"/>
      <c r="G4" s="260"/>
      <c r="H4" s="259"/>
      <c r="I4" s="260"/>
      <c r="J4" s="251"/>
      <c r="K4" s="241"/>
      <c r="L4" s="251"/>
      <c r="M4" s="241"/>
      <c r="N4" s="251"/>
      <c r="O4" s="241"/>
      <c r="P4" s="252"/>
      <c r="Q4" s="253"/>
      <c r="R4" s="259"/>
      <c r="S4" s="260"/>
      <c r="T4" s="125"/>
      <c r="U4" s="125"/>
      <c r="V4" s="240"/>
      <c r="W4" s="241"/>
      <c r="X4" s="264"/>
    </row>
    <row r="5" spans="1:24" ht="12.75" customHeight="1">
      <c r="A5" s="249"/>
      <c r="B5" s="244"/>
      <c r="C5" s="245"/>
      <c r="D5" s="258"/>
      <c r="E5" s="5">
        <v>15</v>
      </c>
      <c r="F5" s="266"/>
      <c r="G5" s="267"/>
      <c r="H5" s="259"/>
      <c r="I5" s="260"/>
      <c r="J5" s="251"/>
      <c r="K5" s="241"/>
      <c r="L5" s="251"/>
      <c r="M5" s="241"/>
      <c r="N5" s="251"/>
      <c r="O5" s="241"/>
      <c r="P5" s="252"/>
      <c r="Q5" s="253"/>
      <c r="R5" s="259"/>
      <c r="S5" s="260"/>
      <c r="T5" s="125"/>
      <c r="U5" s="125"/>
      <c r="V5" s="240"/>
      <c r="W5" s="241"/>
      <c r="X5" s="264"/>
    </row>
    <row r="6" spans="1:24" ht="12.75" customHeight="1">
      <c r="A6" s="249"/>
      <c r="B6" s="244"/>
      <c r="C6" s="245"/>
      <c r="D6" s="258"/>
      <c r="E6" s="5">
        <v>17</v>
      </c>
      <c r="F6" s="266"/>
      <c r="G6" s="267"/>
      <c r="H6" s="259"/>
      <c r="I6" s="260"/>
      <c r="J6" s="251"/>
      <c r="K6" s="241"/>
      <c r="L6" s="251"/>
      <c r="M6" s="241"/>
      <c r="N6" s="251"/>
      <c r="O6" s="241"/>
      <c r="P6" s="252"/>
      <c r="Q6" s="253"/>
      <c r="R6" s="259"/>
      <c r="S6" s="260"/>
      <c r="T6" s="125"/>
      <c r="U6" s="125"/>
      <c r="V6" s="240"/>
      <c r="W6" s="241"/>
      <c r="X6" s="264"/>
    </row>
    <row r="7" spans="1:24" ht="12.75" customHeight="1">
      <c r="A7" s="250"/>
      <c r="B7" s="246"/>
      <c r="C7" s="247"/>
      <c r="D7" s="258"/>
      <c r="E7" s="6" t="s">
        <v>54</v>
      </c>
      <c r="F7" s="268"/>
      <c r="G7" s="269"/>
      <c r="H7" s="259"/>
      <c r="I7" s="260"/>
      <c r="J7" s="240"/>
      <c r="K7" s="241"/>
      <c r="L7" s="240"/>
      <c r="M7" s="241"/>
      <c r="N7" s="240" t="s">
        <v>145</v>
      </c>
      <c r="O7" s="241"/>
      <c r="P7" s="240" t="s">
        <v>145</v>
      </c>
      <c r="Q7" s="241"/>
      <c r="R7" s="240"/>
      <c r="S7" s="241"/>
      <c r="T7" s="240" t="s">
        <v>145</v>
      </c>
      <c r="U7" s="241"/>
      <c r="V7" s="240" t="s">
        <v>145</v>
      </c>
      <c r="W7" s="241"/>
      <c r="X7" s="264"/>
    </row>
    <row r="8" spans="1:27" s="49" customFormat="1" ht="29.25">
      <c r="A8" s="3"/>
      <c r="B8" s="101" t="s">
        <v>144</v>
      </c>
      <c r="C8" s="102"/>
      <c r="D8" s="229">
        <f aca="true" t="shared" si="0" ref="D8:D34">COUNTIF(F8:W8,"*)")</f>
        <v>0</v>
      </c>
      <c r="E8" s="18"/>
      <c r="F8" s="8" t="s">
        <v>55</v>
      </c>
      <c r="G8" s="9" t="s">
        <v>56</v>
      </c>
      <c r="H8" s="8" t="s">
        <v>55</v>
      </c>
      <c r="I8" s="9" t="s">
        <v>56</v>
      </c>
      <c r="J8" s="8" t="s">
        <v>55</v>
      </c>
      <c r="K8" s="9" t="s">
        <v>56</v>
      </c>
      <c r="L8" s="8" t="s">
        <v>55</v>
      </c>
      <c r="M8" s="9" t="s">
        <v>56</v>
      </c>
      <c r="N8" s="8" t="s">
        <v>55</v>
      </c>
      <c r="O8" s="9" t="s">
        <v>56</v>
      </c>
      <c r="P8" s="8" t="s">
        <v>55</v>
      </c>
      <c r="Q8" s="9" t="s">
        <v>56</v>
      </c>
      <c r="R8" s="8" t="s">
        <v>55</v>
      </c>
      <c r="S8" s="9" t="s">
        <v>56</v>
      </c>
      <c r="T8" s="8" t="s">
        <v>55</v>
      </c>
      <c r="U8" s="9" t="s">
        <v>56</v>
      </c>
      <c r="V8" s="8" t="s">
        <v>55</v>
      </c>
      <c r="W8" s="9" t="s">
        <v>56</v>
      </c>
      <c r="X8" s="230">
        <f>Z8+AA8</f>
        <v>0</v>
      </c>
      <c r="Z8" s="48"/>
      <c r="AA8" s="15"/>
    </row>
    <row r="9" spans="1:27" s="49" customFormat="1" ht="12.75">
      <c r="A9" s="3" t="s">
        <v>57</v>
      </c>
      <c r="B9" s="135" t="s">
        <v>221</v>
      </c>
      <c r="C9" s="135" t="s">
        <v>6</v>
      </c>
      <c r="D9" s="66">
        <f t="shared" si="0"/>
        <v>1</v>
      </c>
      <c r="E9" s="136">
        <f aca="true" t="shared" si="1" ref="E9:E14">SUM(G9+I9+K9+M9+O9+Q9+S9+U9+W9)</f>
        <v>95</v>
      </c>
      <c r="F9" s="67">
        <v>1</v>
      </c>
      <c r="G9" s="42">
        <v>13</v>
      </c>
      <c r="H9" s="67">
        <v>3</v>
      </c>
      <c r="I9" s="42">
        <v>16</v>
      </c>
      <c r="J9" s="67">
        <v>1</v>
      </c>
      <c r="K9" s="42">
        <v>12</v>
      </c>
      <c r="L9" s="67">
        <v>1</v>
      </c>
      <c r="M9" s="42">
        <v>13</v>
      </c>
      <c r="N9" s="67">
        <v>5</v>
      </c>
      <c r="O9" s="42">
        <v>14</v>
      </c>
      <c r="P9" s="67" t="s">
        <v>8</v>
      </c>
      <c r="Q9" s="42"/>
      <c r="R9" s="67">
        <v>1</v>
      </c>
      <c r="S9" s="42">
        <v>12</v>
      </c>
      <c r="T9" s="196">
        <v>1</v>
      </c>
      <c r="U9" s="127">
        <v>15</v>
      </c>
      <c r="V9" s="67" t="s">
        <v>2</v>
      </c>
      <c r="W9" s="42"/>
      <c r="X9" s="68">
        <f>'Cupwertung Gesamt'!X9</f>
        <v>0</v>
      </c>
      <c r="Z9" s="48"/>
      <c r="AA9" s="15"/>
    </row>
    <row r="10" spans="1:27" s="49" customFormat="1" ht="12.75">
      <c r="A10" s="3" t="s">
        <v>58</v>
      </c>
      <c r="B10" s="97" t="s">
        <v>195</v>
      </c>
      <c r="C10" s="97" t="s">
        <v>194</v>
      </c>
      <c r="D10" s="32">
        <f t="shared" si="0"/>
        <v>1</v>
      </c>
      <c r="E10" s="81">
        <f>SUM(G10+I10+K10+M10+O10+Q10+S10+U10+W10)</f>
        <v>81</v>
      </c>
      <c r="F10" s="11">
        <v>3</v>
      </c>
      <c r="G10" s="12">
        <v>9</v>
      </c>
      <c r="H10" s="11">
        <v>6</v>
      </c>
      <c r="I10" s="12">
        <v>13</v>
      </c>
      <c r="J10" s="11">
        <v>2</v>
      </c>
      <c r="K10" s="12">
        <v>10</v>
      </c>
      <c r="L10" s="11">
        <v>2</v>
      </c>
      <c r="M10" s="12">
        <v>11</v>
      </c>
      <c r="N10" s="10">
        <v>4</v>
      </c>
      <c r="O10" s="12">
        <v>15</v>
      </c>
      <c r="P10" s="11" t="s">
        <v>8</v>
      </c>
      <c r="Q10" s="12"/>
      <c r="R10" s="10">
        <v>2</v>
      </c>
      <c r="S10" s="12">
        <v>10</v>
      </c>
      <c r="T10" s="193">
        <v>2</v>
      </c>
      <c r="U10" s="31">
        <v>13</v>
      </c>
      <c r="V10" s="11" t="s">
        <v>333</v>
      </c>
      <c r="W10" s="12"/>
      <c r="X10" s="47">
        <v>9</v>
      </c>
      <c r="Z10" s="48"/>
      <c r="AA10" s="15"/>
    </row>
    <row r="11" spans="1:27" s="49" customFormat="1" ht="12.75">
      <c r="A11" s="3" t="s">
        <v>59</v>
      </c>
      <c r="B11" s="97" t="s">
        <v>285</v>
      </c>
      <c r="C11" s="97" t="s">
        <v>194</v>
      </c>
      <c r="D11" s="32">
        <f t="shared" si="0"/>
        <v>1</v>
      </c>
      <c r="E11" s="81">
        <f t="shared" si="1"/>
        <v>56</v>
      </c>
      <c r="F11" s="11">
        <v>4</v>
      </c>
      <c r="G11" s="12">
        <v>7</v>
      </c>
      <c r="H11" s="11">
        <v>12</v>
      </c>
      <c r="I11" s="12">
        <v>7</v>
      </c>
      <c r="J11" s="11">
        <v>3</v>
      </c>
      <c r="K11" s="12">
        <v>8</v>
      </c>
      <c r="L11" s="11">
        <v>4</v>
      </c>
      <c r="M11" s="12">
        <v>7</v>
      </c>
      <c r="N11" s="10" t="s">
        <v>2</v>
      </c>
      <c r="O11" s="12"/>
      <c r="P11" s="11" t="s">
        <v>8</v>
      </c>
      <c r="Q11" s="12"/>
      <c r="R11" s="10">
        <v>3</v>
      </c>
      <c r="S11" s="12">
        <v>8</v>
      </c>
      <c r="T11" s="193">
        <v>3</v>
      </c>
      <c r="U11" s="31">
        <v>11</v>
      </c>
      <c r="V11" s="11">
        <v>5</v>
      </c>
      <c r="W11" s="12">
        <v>8</v>
      </c>
      <c r="X11" s="47">
        <f>'Cupwertung Gesamt'!X11</f>
        <v>0</v>
      </c>
      <c r="Z11" s="48"/>
      <c r="AA11" s="15"/>
    </row>
    <row r="12" spans="1:27" s="49" customFormat="1" ht="12.75">
      <c r="A12" s="3" t="s">
        <v>60</v>
      </c>
      <c r="B12" s="97" t="s">
        <v>315</v>
      </c>
      <c r="C12" s="98" t="s">
        <v>102</v>
      </c>
      <c r="D12" s="32">
        <f t="shared" si="0"/>
        <v>1</v>
      </c>
      <c r="E12" s="81">
        <f t="shared" si="1"/>
        <v>48</v>
      </c>
      <c r="F12" s="11" t="s">
        <v>2</v>
      </c>
      <c r="G12" s="12"/>
      <c r="H12" s="11">
        <v>15</v>
      </c>
      <c r="I12" s="12">
        <v>4</v>
      </c>
      <c r="J12" s="11">
        <v>4</v>
      </c>
      <c r="K12" s="12">
        <v>6</v>
      </c>
      <c r="L12" s="11">
        <v>5</v>
      </c>
      <c r="M12" s="12">
        <v>6</v>
      </c>
      <c r="N12" s="11">
        <v>9</v>
      </c>
      <c r="O12" s="12">
        <v>10</v>
      </c>
      <c r="P12" s="11" t="s">
        <v>8</v>
      </c>
      <c r="Q12" s="12"/>
      <c r="R12" s="10">
        <v>4</v>
      </c>
      <c r="S12" s="12">
        <v>6</v>
      </c>
      <c r="T12" s="193">
        <v>4</v>
      </c>
      <c r="U12" s="31">
        <v>9</v>
      </c>
      <c r="V12" s="11">
        <v>6</v>
      </c>
      <c r="W12" s="12">
        <v>7</v>
      </c>
      <c r="X12" s="47">
        <f>'Cupwertung Gesamt'!X12</f>
        <v>0</v>
      </c>
      <c r="Z12" s="48"/>
      <c r="AA12" s="15"/>
    </row>
    <row r="13" spans="1:27" s="49" customFormat="1" ht="12.75">
      <c r="A13" s="3" t="s">
        <v>61</v>
      </c>
      <c r="B13" s="97" t="s">
        <v>81</v>
      </c>
      <c r="C13" s="98" t="s">
        <v>182</v>
      </c>
      <c r="D13" s="32">
        <f t="shared" si="0"/>
        <v>1</v>
      </c>
      <c r="E13" s="81">
        <f t="shared" si="1"/>
        <v>15</v>
      </c>
      <c r="F13" s="11">
        <v>5</v>
      </c>
      <c r="G13" s="12">
        <v>6</v>
      </c>
      <c r="H13" s="10">
        <v>19</v>
      </c>
      <c r="I13" s="12">
        <v>1</v>
      </c>
      <c r="J13" s="11" t="s">
        <v>2</v>
      </c>
      <c r="K13" s="12"/>
      <c r="L13" s="11" t="s">
        <v>8</v>
      </c>
      <c r="M13" s="12"/>
      <c r="N13" s="11" t="s">
        <v>8</v>
      </c>
      <c r="O13" s="12"/>
      <c r="P13" s="11" t="s">
        <v>8</v>
      </c>
      <c r="Q13" s="12"/>
      <c r="R13" s="10" t="s">
        <v>8</v>
      </c>
      <c r="S13" s="12"/>
      <c r="T13" s="193">
        <v>5</v>
      </c>
      <c r="U13" s="31">
        <v>8</v>
      </c>
      <c r="V13" s="11" t="s">
        <v>8</v>
      </c>
      <c r="W13" s="12"/>
      <c r="X13" s="47">
        <f>'Cupwertung Gesamt'!X13</f>
        <v>0</v>
      </c>
      <c r="Z13" s="48"/>
      <c r="AA13" s="15"/>
    </row>
    <row r="14" spans="1:27" s="49" customFormat="1" ht="12.75">
      <c r="A14" s="3" t="s">
        <v>62</v>
      </c>
      <c r="B14" s="97" t="s">
        <v>18</v>
      </c>
      <c r="C14" s="98" t="s">
        <v>182</v>
      </c>
      <c r="D14" s="32">
        <f t="shared" si="0"/>
        <v>1</v>
      </c>
      <c r="E14" s="81">
        <f t="shared" si="1"/>
        <v>6</v>
      </c>
      <c r="F14" s="11" t="s">
        <v>2</v>
      </c>
      <c r="G14" s="12"/>
      <c r="H14" s="10" t="s">
        <v>8</v>
      </c>
      <c r="I14" s="12"/>
      <c r="J14" s="10" t="s">
        <v>8</v>
      </c>
      <c r="K14" s="12"/>
      <c r="L14" s="11" t="s">
        <v>8</v>
      </c>
      <c r="M14" s="12"/>
      <c r="N14" s="10" t="s">
        <v>8</v>
      </c>
      <c r="O14" s="12"/>
      <c r="P14" s="11" t="s">
        <v>8</v>
      </c>
      <c r="Q14" s="12"/>
      <c r="R14" s="10" t="s">
        <v>8</v>
      </c>
      <c r="S14" s="12"/>
      <c r="T14" s="193">
        <v>7</v>
      </c>
      <c r="U14" s="31">
        <v>6</v>
      </c>
      <c r="V14" s="11" t="s">
        <v>8</v>
      </c>
      <c r="W14" s="12"/>
      <c r="X14" s="47">
        <f>'Cupwertung Gesamt'!X14</f>
        <v>0</v>
      </c>
      <c r="Z14" s="48"/>
      <c r="AA14" s="15"/>
    </row>
    <row r="15" spans="1:27" s="49" customFormat="1" ht="12.75">
      <c r="A15" s="3"/>
      <c r="B15" s="97"/>
      <c r="C15" s="97"/>
      <c r="D15" s="32">
        <f t="shared" si="0"/>
        <v>0</v>
      </c>
      <c r="E15" s="81">
        <f>SUM(G15+I15+K15+M15+O15+Q15+S15+W15)</f>
        <v>0</v>
      </c>
      <c r="F15" s="11"/>
      <c r="G15" s="12"/>
      <c r="H15" s="11"/>
      <c r="I15" s="12"/>
      <c r="J15" s="10"/>
      <c r="K15" s="12"/>
      <c r="L15" s="11"/>
      <c r="M15" s="12"/>
      <c r="N15" s="10"/>
      <c r="O15" s="12"/>
      <c r="P15" s="11"/>
      <c r="Q15" s="12"/>
      <c r="R15" s="10"/>
      <c r="S15" s="12"/>
      <c r="T15" s="193"/>
      <c r="U15" s="31"/>
      <c r="V15" s="11"/>
      <c r="W15" s="12"/>
      <c r="X15" s="47">
        <f>'Cupwertung Gesamt'!X15</f>
        <v>0</v>
      </c>
      <c r="Z15" s="48"/>
      <c r="AA15" s="15"/>
    </row>
    <row r="16" spans="1:27" s="49" customFormat="1" ht="12.75">
      <c r="A16" s="209"/>
      <c r="B16" s="202"/>
      <c r="C16" s="202"/>
      <c r="D16" s="203">
        <f t="shared" si="0"/>
        <v>0</v>
      </c>
      <c r="E16" s="204">
        <f>SUM(G16+I16+K16+M16+O16+Q16+S16+W16)</f>
        <v>0</v>
      </c>
      <c r="F16" s="205"/>
      <c r="G16" s="206"/>
      <c r="H16" s="210"/>
      <c r="I16" s="206"/>
      <c r="J16" s="207"/>
      <c r="K16" s="206"/>
      <c r="L16" s="207"/>
      <c r="M16" s="206"/>
      <c r="N16" s="210"/>
      <c r="O16" s="206"/>
      <c r="P16" s="205"/>
      <c r="Q16" s="206"/>
      <c r="R16" s="205"/>
      <c r="S16" s="206"/>
      <c r="T16" s="211"/>
      <c r="U16" s="208"/>
      <c r="V16" s="205"/>
      <c r="W16" s="206"/>
      <c r="X16" s="212"/>
      <c r="Z16" s="48"/>
      <c r="AA16" s="15"/>
    </row>
    <row r="17" spans="1:27" s="49" customFormat="1" ht="12.75">
      <c r="A17" s="139" t="s">
        <v>156</v>
      </c>
      <c r="B17" s="97" t="s">
        <v>339</v>
      </c>
      <c r="C17" s="98" t="s">
        <v>194</v>
      </c>
      <c r="D17" s="32">
        <f t="shared" si="0"/>
        <v>1</v>
      </c>
      <c r="E17" s="81">
        <f aca="true" t="shared" si="2" ref="E17:E34">SUM(G17+I17+K17+M17+O17+Q17+S17+U17+W17)</f>
        <v>114</v>
      </c>
      <c r="F17" s="11">
        <v>1</v>
      </c>
      <c r="G17" s="12">
        <v>15</v>
      </c>
      <c r="H17" s="10">
        <v>6</v>
      </c>
      <c r="I17" s="12">
        <v>13</v>
      </c>
      <c r="J17" s="10">
        <v>2</v>
      </c>
      <c r="K17" s="12">
        <v>18</v>
      </c>
      <c r="L17" s="11">
        <v>1</v>
      </c>
      <c r="M17" s="12">
        <v>18</v>
      </c>
      <c r="N17" s="10">
        <v>1</v>
      </c>
      <c r="O17" s="12">
        <v>20</v>
      </c>
      <c r="P17" s="11" t="s">
        <v>8</v>
      </c>
      <c r="Q17" s="12"/>
      <c r="R17" s="11">
        <v>1</v>
      </c>
      <c r="S17" s="12">
        <v>14</v>
      </c>
      <c r="T17" s="193">
        <v>1</v>
      </c>
      <c r="U17" s="31">
        <v>16</v>
      </c>
      <c r="V17" s="11" t="s">
        <v>2</v>
      </c>
      <c r="W17" s="12"/>
      <c r="X17" s="45"/>
      <c r="Z17" s="48"/>
      <c r="AA17" s="15"/>
    </row>
    <row r="18" spans="1:27" s="49" customFormat="1" ht="12.75">
      <c r="A18" s="184" t="s">
        <v>157</v>
      </c>
      <c r="B18" s="97" t="s">
        <v>222</v>
      </c>
      <c r="C18" s="97" t="s">
        <v>102</v>
      </c>
      <c r="D18" s="32">
        <f t="shared" si="0"/>
        <v>1</v>
      </c>
      <c r="E18" s="81">
        <f t="shared" si="2"/>
        <v>106</v>
      </c>
      <c r="F18" s="11">
        <v>2</v>
      </c>
      <c r="G18" s="12">
        <v>13</v>
      </c>
      <c r="H18" s="11">
        <v>3</v>
      </c>
      <c r="I18" s="12">
        <v>16</v>
      </c>
      <c r="J18" s="11">
        <v>1</v>
      </c>
      <c r="K18" s="12">
        <v>20</v>
      </c>
      <c r="L18" s="11">
        <v>2</v>
      </c>
      <c r="M18" s="12">
        <v>16</v>
      </c>
      <c r="N18" s="11">
        <v>5</v>
      </c>
      <c r="O18" s="12">
        <v>14</v>
      </c>
      <c r="P18" s="11" t="s">
        <v>8</v>
      </c>
      <c r="Q18" s="12"/>
      <c r="R18" s="10" t="s">
        <v>334</v>
      </c>
      <c r="S18" s="12"/>
      <c r="T18" s="193">
        <v>2</v>
      </c>
      <c r="U18" s="31">
        <v>14</v>
      </c>
      <c r="V18" s="11">
        <v>6</v>
      </c>
      <c r="W18" s="12">
        <v>13</v>
      </c>
      <c r="X18" s="45">
        <v>12</v>
      </c>
      <c r="Z18" s="48"/>
      <c r="AA18" s="15"/>
    </row>
    <row r="19" spans="1:27" s="49" customFormat="1" ht="12.75">
      <c r="A19" s="139" t="s">
        <v>59</v>
      </c>
      <c r="B19" s="97" t="s">
        <v>104</v>
      </c>
      <c r="C19" s="97" t="s">
        <v>105</v>
      </c>
      <c r="D19" s="32">
        <f t="shared" si="0"/>
        <v>1</v>
      </c>
      <c r="E19" s="81">
        <f t="shared" si="2"/>
        <v>78</v>
      </c>
      <c r="F19" s="11">
        <v>5</v>
      </c>
      <c r="G19" s="12">
        <v>8</v>
      </c>
      <c r="H19" s="10" t="s">
        <v>335</v>
      </c>
      <c r="I19" s="12"/>
      <c r="J19" s="11">
        <v>5</v>
      </c>
      <c r="K19" s="12">
        <v>14</v>
      </c>
      <c r="L19" s="11">
        <v>4</v>
      </c>
      <c r="M19" s="12">
        <v>13</v>
      </c>
      <c r="N19" s="11">
        <v>9</v>
      </c>
      <c r="O19" s="12">
        <v>10</v>
      </c>
      <c r="P19" s="11" t="s">
        <v>8</v>
      </c>
      <c r="Q19" s="12"/>
      <c r="R19" s="10">
        <v>3</v>
      </c>
      <c r="S19" s="12">
        <v>10</v>
      </c>
      <c r="T19" s="192">
        <v>4</v>
      </c>
      <c r="U19" s="130">
        <v>11</v>
      </c>
      <c r="V19" s="10">
        <v>7</v>
      </c>
      <c r="W19" s="12">
        <v>12</v>
      </c>
      <c r="X19" s="45">
        <v>6</v>
      </c>
      <c r="Z19" s="48"/>
      <c r="AA19" s="15"/>
    </row>
    <row r="20" spans="1:27" s="116" customFormat="1" ht="12.75">
      <c r="A20" s="184" t="s">
        <v>60</v>
      </c>
      <c r="B20" s="97" t="s">
        <v>103</v>
      </c>
      <c r="C20" s="98" t="s">
        <v>102</v>
      </c>
      <c r="D20" s="32">
        <f t="shared" si="0"/>
        <v>1</v>
      </c>
      <c r="E20" s="81">
        <f t="shared" si="2"/>
        <v>51</v>
      </c>
      <c r="F20" s="11">
        <v>4</v>
      </c>
      <c r="G20" s="12">
        <v>9</v>
      </c>
      <c r="H20" s="10">
        <v>9</v>
      </c>
      <c r="I20" s="12">
        <v>10</v>
      </c>
      <c r="J20" s="11">
        <v>7</v>
      </c>
      <c r="K20" s="12">
        <v>12</v>
      </c>
      <c r="L20" s="11">
        <v>6</v>
      </c>
      <c r="M20" s="12">
        <v>11</v>
      </c>
      <c r="N20" s="11" t="s">
        <v>2</v>
      </c>
      <c r="O20" s="12"/>
      <c r="P20" s="11" t="s">
        <v>8</v>
      </c>
      <c r="Q20" s="12"/>
      <c r="R20" s="10" t="s">
        <v>8</v>
      </c>
      <c r="S20" s="12"/>
      <c r="T20" s="193">
        <v>6</v>
      </c>
      <c r="U20" s="31">
        <v>9</v>
      </c>
      <c r="V20" s="11" t="s">
        <v>8</v>
      </c>
      <c r="W20" s="12"/>
      <c r="X20" s="45"/>
      <c r="Z20" s="117"/>
      <c r="AA20" s="118"/>
    </row>
    <row r="21" spans="1:27" s="49" customFormat="1" ht="12.75">
      <c r="A21" s="139" t="s">
        <v>61</v>
      </c>
      <c r="B21" s="97" t="s">
        <v>116</v>
      </c>
      <c r="C21" s="97" t="s">
        <v>105</v>
      </c>
      <c r="D21" s="32">
        <f t="shared" si="0"/>
        <v>1</v>
      </c>
      <c r="E21" s="81">
        <f t="shared" si="2"/>
        <v>49</v>
      </c>
      <c r="F21" s="11" t="s">
        <v>2</v>
      </c>
      <c r="G21" s="25"/>
      <c r="H21" s="19" t="s">
        <v>8</v>
      </c>
      <c r="I21" s="25"/>
      <c r="J21" s="19" t="s">
        <v>8</v>
      </c>
      <c r="K21" s="25"/>
      <c r="L21" s="19">
        <v>5</v>
      </c>
      <c r="M21" s="25">
        <v>12</v>
      </c>
      <c r="N21" s="19">
        <v>12</v>
      </c>
      <c r="O21" s="25">
        <v>7</v>
      </c>
      <c r="P21" s="11" t="s">
        <v>8</v>
      </c>
      <c r="Q21" s="25"/>
      <c r="R21" s="19">
        <v>4</v>
      </c>
      <c r="S21" s="25">
        <v>8</v>
      </c>
      <c r="T21" s="194">
        <v>3</v>
      </c>
      <c r="U21" s="44">
        <v>12</v>
      </c>
      <c r="V21" s="19">
        <v>9</v>
      </c>
      <c r="W21" s="25">
        <v>10</v>
      </c>
      <c r="X21" s="45"/>
      <c r="Z21" s="48"/>
      <c r="AA21" s="15"/>
    </row>
    <row r="22" spans="1:27" s="49" customFormat="1" ht="12.75">
      <c r="A22" s="184" t="s">
        <v>62</v>
      </c>
      <c r="B22" s="97" t="s">
        <v>313</v>
      </c>
      <c r="C22" s="97" t="s">
        <v>105</v>
      </c>
      <c r="D22" s="32">
        <f t="shared" si="0"/>
        <v>1</v>
      </c>
      <c r="E22" s="81">
        <f t="shared" si="2"/>
        <v>33</v>
      </c>
      <c r="F22" s="11" t="s">
        <v>2</v>
      </c>
      <c r="G22" s="12"/>
      <c r="H22" s="11" t="s">
        <v>8</v>
      </c>
      <c r="I22" s="12"/>
      <c r="J22" s="11">
        <v>8</v>
      </c>
      <c r="K22" s="12">
        <v>11</v>
      </c>
      <c r="L22" s="11" t="s">
        <v>8</v>
      </c>
      <c r="M22" s="12"/>
      <c r="N22" s="11" t="s">
        <v>8</v>
      </c>
      <c r="O22" s="12"/>
      <c r="P22" s="11" t="s">
        <v>8</v>
      </c>
      <c r="Q22" s="12"/>
      <c r="R22" s="11">
        <v>5</v>
      </c>
      <c r="S22" s="12">
        <v>7</v>
      </c>
      <c r="T22" s="193">
        <v>8</v>
      </c>
      <c r="U22" s="31">
        <v>7</v>
      </c>
      <c r="V22" s="11">
        <v>11</v>
      </c>
      <c r="W22" s="12">
        <v>8</v>
      </c>
      <c r="X22" s="45"/>
      <c r="Z22" s="48"/>
      <c r="AA22" s="15"/>
    </row>
    <row r="23" spans="1:27" s="49" customFormat="1" ht="12.75">
      <c r="A23" s="139" t="s">
        <v>63</v>
      </c>
      <c r="B23" s="97" t="s">
        <v>201</v>
      </c>
      <c r="C23" s="97" t="s">
        <v>105</v>
      </c>
      <c r="D23" s="32">
        <f t="shared" si="0"/>
        <v>1</v>
      </c>
      <c r="E23" s="81">
        <f t="shared" si="2"/>
        <v>27</v>
      </c>
      <c r="F23" s="11" t="s">
        <v>2</v>
      </c>
      <c r="G23" s="25"/>
      <c r="H23" s="11" t="s">
        <v>8</v>
      </c>
      <c r="I23" s="12"/>
      <c r="J23" s="11" t="s">
        <v>8</v>
      </c>
      <c r="K23" s="12"/>
      <c r="L23" s="11" t="s">
        <v>8</v>
      </c>
      <c r="M23" s="12"/>
      <c r="N23" s="11">
        <v>27</v>
      </c>
      <c r="O23" s="12"/>
      <c r="P23" s="11" t="s">
        <v>8</v>
      </c>
      <c r="Q23" s="12"/>
      <c r="R23" s="11">
        <v>6</v>
      </c>
      <c r="S23" s="12">
        <v>6</v>
      </c>
      <c r="T23" s="193">
        <v>5</v>
      </c>
      <c r="U23" s="31">
        <v>10</v>
      </c>
      <c r="V23" s="11">
        <v>8</v>
      </c>
      <c r="W23" s="12">
        <v>11</v>
      </c>
      <c r="X23" s="45"/>
      <c r="Z23" s="48"/>
      <c r="AA23" s="15"/>
    </row>
    <row r="24" spans="1:27" s="49" customFormat="1" ht="12.75">
      <c r="A24" s="184" t="s">
        <v>64</v>
      </c>
      <c r="B24" s="97" t="s">
        <v>314</v>
      </c>
      <c r="C24" s="97" t="s">
        <v>102</v>
      </c>
      <c r="D24" s="32">
        <f t="shared" si="0"/>
        <v>1</v>
      </c>
      <c r="E24" s="81">
        <f t="shared" si="2"/>
        <v>14</v>
      </c>
      <c r="F24" s="11" t="s">
        <v>2</v>
      </c>
      <c r="G24" s="12"/>
      <c r="H24" s="11">
        <v>19</v>
      </c>
      <c r="I24" s="12">
        <v>1</v>
      </c>
      <c r="J24" s="11">
        <v>6</v>
      </c>
      <c r="K24" s="12">
        <v>13</v>
      </c>
      <c r="L24" s="11" t="s">
        <v>8</v>
      </c>
      <c r="M24" s="12"/>
      <c r="N24" s="11" t="s">
        <v>8</v>
      </c>
      <c r="O24" s="12"/>
      <c r="P24" s="11" t="s">
        <v>8</v>
      </c>
      <c r="Q24" s="12"/>
      <c r="R24" s="10" t="s">
        <v>8</v>
      </c>
      <c r="S24" s="12"/>
      <c r="T24" s="193" t="s">
        <v>8</v>
      </c>
      <c r="U24" s="31"/>
      <c r="V24" s="11" t="s">
        <v>8</v>
      </c>
      <c r="W24" s="12"/>
      <c r="X24" s="45"/>
      <c r="Z24" s="48"/>
      <c r="AA24" s="15"/>
    </row>
    <row r="25" spans="1:27" s="49" customFormat="1" ht="12.75">
      <c r="A25" s="139" t="s">
        <v>65</v>
      </c>
      <c r="B25" s="97" t="s">
        <v>312</v>
      </c>
      <c r="C25" s="98" t="s">
        <v>49</v>
      </c>
      <c r="D25" s="32">
        <f t="shared" si="0"/>
        <v>1</v>
      </c>
      <c r="E25" s="81">
        <f t="shared" si="2"/>
        <v>10</v>
      </c>
      <c r="F25" s="11" t="s">
        <v>2</v>
      </c>
      <c r="G25" s="12"/>
      <c r="H25" s="11" t="s">
        <v>8</v>
      </c>
      <c r="I25" s="25"/>
      <c r="J25" s="19">
        <v>9</v>
      </c>
      <c r="K25" s="25">
        <v>10</v>
      </c>
      <c r="L25" s="19" t="s">
        <v>8</v>
      </c>
      <c r="M25" s="25"/>
      <c r="N25" s="19" t="s">
        <v>8</v>
      </c>
      <c r="O25" s="25"/>
      <c r="P25" s="19" t="s">
        <v>8</v>
      </c>
      <c r="Q25" s="25"/>
      <c r="R25" s="19" t="s">
        <v>8</v>
      </c>
      <c r="S25" s="25"/>
      <c r="T25" s="194" t="s">
        <v>8</v>
      </c>
      <c r="U25" s="44"/>
      <c r="V25" s="19" t="s">
        <v>8</v>
      </c>
      <c r="W25" s="25"/>
      <c r="X25" s="45"/>
      <c r="Z25" s="48"/>
      <c r="AA25" s="15"/>
    </row>
    <row r="26" spans="1:27" s="49" customFormat="1" ht="12.75">
      <c r="A26" s="139" t="s">
        <v>167</v>
      </c>
      <c r="B26" s="157" t="s">
        <v>117</v>
      </c>
      <c r="C26" s="98" t="s">
        <v>69</v>
      </c>
      <c r="D26" s="32">
        <f t="shared" si="0"/>
        <v>1</v>
      </c>
      <c r="E26" s="81">
        <f t="shared" si="2"/>
        <v>9</v>
      </c>
      <c r="F26" s="11" t="s">
        <v>2</v>
      </c>
      <c r="G26" s="25"/>
      <c r="H26" s="11" t="s">
        <v>8</v>
      </c>
      <c r="I26" s="25"/>
      <c r="J26" s="19" t="s">
        <v>8</v>
      </c>
      <c r="K26" s="25"/>
      <c r="L26" s="19">
        <v>8</v>
      </c>
      <c r="M26" s="25">
        <v>9</v>
      </c>
      <c r="N26" s="19" t="s">
        <v>8</v>
      </c>
      <c r="O26" s="25"/>
      <c r="P26" s="19" t="s">
        <v>8</v>
      </c>
      <c r="Q26" s="25"/>
      <c r="R26" s="19" t="s">
        <v>8</v>
      </c>
      <c r="S26" s="25"/>
      <c r="T26" s="194" t="s">
        <v>8</v>
      </c>
      <c r="U26" s="44"/>
      <c r="V26" s="19" t="s">
        <v>8</v>
      </c>
      <c r="W26" s="25"/>
      <c r="X26" s="77"/>
      <c r="Z26" s="48"/>
      <c r="AA26" s="15"/>
    </row>
    <row r="27" spans="1:27" s="49" customFormat="1" ht="12.75">
      <c r="A27" s="184" t="s">
        <v>171</v>
      </c>
      <c r="B27" s="97" t="s">
        <v>311</v>
      </c>
      <c r="C27" s="98" t="s">
        <v>49</v>
      </c>
      <c r="D27" s="32">
        <f t="shared" si="0"/>
        <v>1</v>
      </c>
      <c r="E27" s="81">
        <f t="shared" si="2"/>
        <v>9</v>
      </c>
      <c r="F27" s="11" t="s">
        <v>2</v>
      </c>
      <c r="G27" s="25"/>
      <c r="H27" s="11" t="s">
        <v>8</v>
      </c>
      <c r="I27" s="12"/>
      <c r="J27" s="19">
        <v>10</v>
      </c>
      <c r="K27" s="12">
        <v>9</v>
      </c>
      <c r="L27" s="11" t="s">
        <v>8</v>
      </c>
      <c r="M27" s="12"/>
      <c r="N27" s="11" t="s">
        <v>8</v>
      </c>
      <c r="O27" s="12"/>
      <c r="P27" s="11" t="s">
        <v>8</v>
      </c>
      <c r="Q27" s="12"/>
      <c r="R27" s="10" t="s">
        <v>8</v>
      </c>
      <c r="S27" s="12"/>
      <c r="T27" s="194" t="s">
        <v>8</v>
      </c>
      <c r="U27" s="44"/>
      <c r="V27" s="10" t="s">
        <v>8</v>
      </c>
      <c r="W27" s="12"/>
      <c r="X27" s="45"/>
      <c r="Z27" s="48"/>
      <c r="AA27" s="15"/>
    </row>
    <row r="28" spans="1:27" s="49" customFormat="1" ht="12.75">
      <c r="A28" s="184" t="s">
        <v>170</v>
      </c>
      <c r="B28" s="98" t="s">
        <v>261</v>
      </c>
      <c r="C28" s="98" t="s">
        <v>105</v>
      </c>
      <c r="D28" s="32">
        <f t="shared" si="0"/>
        <v>1</v>
      </c>
      <c r="E28" s="81">
        <f t="shared" si="2"/>
        <v>8</v>
      </c>
      <c r="F28" s="11" t="s">
        <v>2</v>
      </c>
      <c r="G28" s="25"/>
      <c r="H28" s="11">
        <v>23</v>
      </c>
      <c r="I28" s="25"/>
      <c r="J28" s="19" t="s">
        <v>8</v>
      </c>
      <c r="K28" s="25"/>
      <c r="L28" s="19">
        <v>9</v>
      </c>
      <c r="M28" s="25">
        <v>8</v>
      </c>
      <c r="N28" s="19" t="s">
        <v>8</v>
      </c>
      <c r="O28" s="25"/>
      <c r="P28" s="19" t="s">
        <v>8</v>
      </c>
      <c r="Q28" s="25"/>
      <c r="R28" s="19" t="s">
        <v>8</v>
      </c>
      <c r="S28" s="25"/>
      <c r="T28" s="194" t="s">
        <v>8</v>
      </c>
      <c r="U28" s="44"/>
      <c r="V28" s="19" t="s">
        <v>8</v>
      </c>
      <c r="W28" s="25"/>
      <c r="X28" s="77"/>
      <c r="Z28" s="48"/>
      <c r="AA28" s="15"/>
    </row>
    <row r="29" spans="1:27" s="49" customFormat="1" ht="12.75">
      <c r="A29" s="184" t="s">
        <v>173</v>
      </c>
      <c r="B29" s="98" t="s">
        <v>106</v>
      </c>
      <c r="C29" s="98" t="s">
        <v>102</v>
      </c>
      <c r="D29" s="32">
        <f t="shared" si="0"/>
        <v>1</v>
      </c>
      <c r="E29" s="81">
        <f t="shared" si="2"/>
        <v>7</v>
      </c>
      <c r="F29" s="11">
        <v>6</v>
      </c>
      <c r="G29" s="25">
        <v>7</v>
      </c>
      <c r="H29" s="11">
        <v>26</v>
      </c>
      <c r="I29" s="25"/>
      <c r="J29" s="19" t="s">
        <v>2</v>
      </c>
      <c r="K29" s="25"/>
      <c r="L29" s="19" t="s">
        <v>8</v>
      </c>
      <c r="M29" s="25"/>
      <c r="N29" s="19" t="s">
        <v>8</v>
      </c>
      <c r="O29" s="25"/>
      <c r="P29" s="19" t="s">
        <v>8</v>
      </c>
      <c r="Q29" s="25"/>
      <c r="R29" s="19" t="s">
        <v>8</v>
      </c>
      <c r="S29" s="25"/>
      <c r="T29" s="194" t="s">
        <v>8</v>
      </c>
      <c r="U29" s="44"/>
      <c r="V29" s="19" t="s">
        <v>8</v>
      </c>
      <c r="W29" s="25"/>
      <c r="X29" s="77"/>
      <c r="Z29" s="48"/>
      <c r="AA29" s="15"/>
    </row>
    <row r="30" spans="1:27" s="49" customFormat="1" ht="12.75">
      <c r="A30" s="139" t="s">
        <v>174</v>
      </c>
      <c r="B30" s="98" t="s">
        <v>336</v>
      </c>
      <c r="C30" s="98" t="s">
        <v>105</v>
      </c>
      <c r="D30" s="32">
        <f t="shared" si="0"/>
        <v>1</v>
      </c>
      <c r="E30" s="81">
        <f t="shared" si="2"/>
        <v>4</v>
      </c>
      <c r="F30" s="19" t="s">
        <v>2</v>
      </c>
      <c r="G30" s="25"/>
      <c r="H30" s="19" t="s">
        <v>8</v>
      </c>
      <c r="I30" s="25"/>
      <c r="J30" s="19" t="s">
        <v>8</v>
      </c>
      <c r="K30" s="25"/>
      <c r="L30" s="19" t="s">
        <v>8</v>
      </c>
      <c r="M30" s="25"/>
      <c r="N30" s="19" t="s">
        <v>8</v>
      </c>
      <c r="O30" s="25"/>
      <c r="P30" s="19" t="s">
        <v>8</v>
      </c>
      <c r="Q30" s="25"/>
      <c r="R30" s="19" t="s">
        <v>8</v>
      </c>
      <c r="S30" s="25"/>
      <c r="T30" s="194" t="s">
        <v>8</v>
      </c>
      <c r="U30" s="44"/>
      <c r="V30" s="19">
        <v>15</v>
      </c>
      <c r="W30" s="25">
        <v>4</v>
      </c>
      <c r="X30" s="77"/>
      <c r="Z30" s="48"/>
      <c r="AA30" s="15"/>
    </row>
    <row r="31" spans="1:27" s="49" customFormat="1" ht="12.75">
      <c r="A31" s="184" t="s">
        <v>175</v>
      </c>
      <c r="B31" s="97" t="s">
        <v>9</v>
      </c>
      <c r="C31" s="97" t="s">
        <v>7</v>
      </c>
      <c r="D31" s="137">
        <f t="shared" si="0"/>
        <v>1</v>
      </c>
      <c r="E31" s="171">
        <f t="shared" si="2"/>
        <v>1</v>
      </c>
      <c r="F31" s="19" t="s">
        <v>2</v>
      </c>
      <c r="G31" s="25"/>
      <c r="H31" s="11">
        <v>18</v>
      </c>
      <c r="I31" s="25">
        <v>1</v>
      </c>
      <c r="J31" s="11" t="s">
        <v>8</v>
      </c>
      <c r="K31" s="25"/>
      <c r="L31" s="19" t="s">
        <v>8</v>
      </c>
      <c r="M31" s="25"/>
      <c r="N31" s="19" t="s">
        <v>8</v>
      </c>
      <c r="O31" s="12"/>
      <c r="P31" s="19" t="s">
        <v>8</v>
      </c>
      <c r="Q31" s="25"/>
      <c r="R31" s="19" t="s">
        <v>8</v>
      </c>
      <c r="S31" s="25"/>
      <c r="T31" s="194" t="s">
        <v>8</v>
      </c>
      <c r="U31" s="44"/>
      <c r="V31" s="19" t="s">
        <v>8</v>
      </c>
      <c r="W31" s="25"/>
      <c r="X31" s="77"/>
      <c r="Z31" s="48"/>
      <c r="AA31" s="15"/>
    </row>
    <row r="32" spans="1:24" ht="12.75">
      <c r="A32" s="139" t="s">
        <v>175</v>
      </c>
      <c r="B32" s="140" t="s">
        <v>308</v>
      </c>
      <c r="C32" s="175" t="s">
        <v>120</v>
      </c>
      <c r="D32" s="137">
        <f t="shared" si="0"/>
        <v>1</v>
      </c>
      <c r="E32" s="121">
        <f t="shared" si="2"/>
        <v>1</v>
      </c>
      <c r="F32" s="11" t="s">
        <v>2</v>
      </c>
      <c r="G32" s="25"/>
      <c r="H32" s="144" t="s">
        <v>8</v>
      </c>
      <c r="I32" s="25"/>
      <c r="J32" s="11" t="s">
        <v>8</v>
      </c>
      <c r="K32" s="25"/>
      <c r="L32" s="19" t="s">
        <v>8</v>
      </c>
      <c r="M32" s="25"/>
      <c r="N32" s="19">
        <v>18</v>
      </c>
      <c r="O32" s="173">
        <v>1</v>
      </c>
      <c r="P32" s="11" t="s">
        <v>8</v>
      </c>
      <c r="Q32" s="25"/>
      <c r="R32" s="19" t="s">
        <v>8</v>
      </c>
      <c r="S32" s="25"/>
      <c r="T32" s="19" t="s">
        <v>8</v>
      </c>
      <c r="U32" s="43"/>
      <c r="V32" s="19" t="s">
        <v>8</v>
      </c>
      <c r="W32" s="25"/>
      <c r="X32" s="77"/>
    </row>
    <row r="33" spans="1:24" ht="12.75">
      <c r="A33" s="184" t="s">
        <v>177</v>
      </c>
      <c r="B33" s="140" t="s">
        <v>310</v>
      </c>
      <c r="C33" s="149" t="s">
        <v>7</v>
      </c>
      <c r="D33" s="137">
        <f t="shared" si="0"/>
        <v>1</v>
      </c>
      <c r="E33" s="81">
        <f t="shared" si="2"/>
        <v>0</v>
      </c>
      <c r="F33" s="11" t="s">
        <v>2</v>
      </c>
      <c r="G33" s="12"/>
      <c r="H33" s="170">
        <v>21</v>
      </c>
      <c r="I33" s="174"/>
      <c r="J33" s="172" t="s">
        <v>8</v>
      </c>
      <c r="K33" s="174"/>
      <c r="L33" s="170" t="s">
        <v>8</v>
      </c>
      <c r="M33" s="174"/>
      <c r="N33" s="170" t="s">
        <v>8</v>
      </c>
      <c r="O33" s="174"/>
      <c r="P33" s="172" t="s">
        <v>8</v>
      </c>
      <c r="Q33" s="174"/>
      <c r="R33" s="170" t="s">
        <v>8</v>
      </c>
      <c r="S33" s="174"/>
      <c r="T33" s="11" t="s">
        <v>8</v>
      </c>
      <c r="U33" s="17"/>
      <c r="V33" s="170" t="s">
        <v>8</v>
      </c>
      <c r="W33" s="174"/>
      <c r="X33" s="45"/>
    </row>
    <row r="34" spans="1:24" ht="12.75">
      <c r="A34" s="184" t="s">
        <v>178</v>
      </c>
      <c r="B34" s="140" t="s">
        <v>338</v>
      </c>
      <c r="C34" s="149" t="s">
        <v>7</v>
      </c>
      <c r="D34" s="137">
        <f t="shared" si="0"/>
        <v>1</v>
      </c>
      <c r="E34" s="81">
        <f t="shared" si="2"/>
        <v>0</v>
      </c>
      <c r="F34" s="11" t="s">
        <v>2</v>
      </c>
      <c r="G34" s="12"/>
      <c r="H34" s="170">
        <v>27</v>
      </c>
      <c r="I34" s="174"/>
      <c r="J34" s="172" t="s">
        <v>8</v>
      </c>
      <c r="K34" s="174"/>
      <c r="L34" s="170" t="s">
        <v>8</v>
      </c>
      <c r="M34" s="174"/>
      <c r="N34" s="170" t="s">
        <v>8</v>
      </c>
      <c r="O34" s="174"/>
      <c r="P34" s="172" t="s">
        <v>8</v>
      </c>
      <c r="Q34" s="174"/>
      <c r="R34" s="170" t="s">
        <v>8</v>
      </c>
      <c r="S34" s="174"/>
      <c r="T34" s="11" t="s">
        <v>8</v>
      </c>
      <c r="U34" s="17"/>
      <c r="V34" s="170" t="s">
        <v>8</v>
      </c>
      <c r="W34" s="174"/>
      <c r="X34" s="45"/>
    </row>
    <row r="35" spans="1:24" ht="12.75">
      <c r="A35" s="139"/>
      <c r="B35" s="160"/>
      <c r="C35" s="161"/>
      <c r="D35" s="220"/>
      <c r="E35" s="227"/>
      <c r="F35" s="151"/>
      <c r="G35" s="150"/>
      <c r="H35" s="151"/>
      <c r="I35" s="150"/>
      <c r="J35" s="151"/>
      <c r="K35" s="150"/>
      <c r="L35" s="151"/>
      <c r="M35" s="150"/>
      <c r="N35" s="151"/>
      <c r="O35" s="150"/>
      <c r="P35" s="151"/>
      <c r="Q35" s="150"/>
      <c r="R35" s="151"/>
      <c r="S35" s="150"/>
      <c r="T35" s="195"/>
      <c r="U35" s="185"/>
      <c r="V35" s="151"/>
      <c r="W35" s="150"/>
      <c r="X35" s="162"/>
    </row>
    <row r="183" ht="12.75">
      <c r="Z183" t="e">
        <f>E183/$E$181</f>
        <v>#DIV/0!</v>
      </c>
    </row>
    <row r="184" ht="12.75">
      <c r="Z184" t="e">
        <f>E184/E181</f>
        <v>#DIV/0!</v>
      </c>
    </row>
    <row r="185" ht="12.75">
      <c r="Z185" t="e">
        <f>E185/E181</f>
        <v>#DIV/0!</v>
      </c>
    </row>
    <row r="186" ht="12.75">
      <c r="Z186" t="e">
        <f>E186/E181</f>
        <v>#DIV/0!</v>
      </c>
    </row>
    <row r="187" ht="12.75">
      <c r="Z187" t="e">
        <f>E187/E181</f>
        <v>#DIV/0!</v>
      </c>
    </row>
    <row r="188" ht="12.75">
      <c r="Z188" t="e">
        <f>E188/E181</f>
        <v>#DIV/0!</v>
      </c>
    </row>
    <row r="189" ht="12.75">
      <c r="Z189" t="e">
        <f>E189/E181</f>
        <v>#DIV/0!</v>
      </c>
    </row>
    <row r="190" ht="12.75">
      <c r="Z190" t="e">
        <f>E190/E181</f>
        <v>#DIV/0!</v>
      </c>
    </row>
    <row r="191" ht="12.75">
      <c r="Z191" t="e">
        <f>E191/E181</f>
        <v>#DIV/0!</v>
      </c>
    </row>
    <row r="192" ht="12.75">
      <c r="Z192" t="e">
        <f>E192/E181</f>
        <v>#DIV/0!</v>
      </c>
    </row>
    <row r="193" ht="12.75">
      <c r="Z193" t="e">
        <f>E193/E181</f>
        <v>#DIV/0!</v>
      </c>
    </row>
    <row r="194" ht="12.75">
      <c r="Z194" t="e">
        <f>E194/E181</f>
        <v>#DIV/0!</v>
      </c>
    </row>
    <row r="195" ht="12.75">
      <c r="Z195" t="e">
        <f>E195/E181</f>
        <v>#DIV/0!</v>
      </c>
    </row>
    <row r="196" ht="12.75">
      <c r="Z196" t="e">
        <f>E196/E181</f>
        <v>#DIV/0!</v>
      </c>
    </row>
    <row r="197" ht="12.75">
      <c r="Z197" t="e">
        <f>E197/E181</f>
        <v>#DIV/0!</v>
      </c>
    </row>
    <row r="198" ht="12.75">
      <c r="Z198" t="e">
        <f>E198/E181</f>
        <v>#DIV/0!</v>
      </c>
    </row>
    <row r="199" ht="12.75">
      <c r="Z199" t="e">
        <f>E199/E181</f>
        <v>#DIV/0!</v>
      </c>
    </row>
    <row r="200" spans="2:26" ht="12.75">
      <c r="B200" s="178"/>
      <c r="Z200" t="e">
        <f>E200/E181</f>
        <v>#DIV/0!</v>
      </c>
    </row>
  </sheetData>
  <sheetProtection/>
  <mergeCells count="62">
    <mergeCell ref="F7:G7"/>
    <mergeCell ref="H7:I7"/>
    <mergeCell ref="J7:K7"/>
    <mergeCell ref="L7:M7"/>
    <mergeCell ref="N7:O7"/>
    <mergeCell ref="P7:Q7"/>
    <mergeCell ref="R7:S7"/>
    <mergeCell ref="L5:M5"/>
    <mergeCell ref="N5:O5"/>
    <mergeCell ref="P5:Q5"/>
    <mergeCell ref="R5:S5"/>
    <mergeCell ref="N6:O6"/>
    <mergeCell ref="V7:W7"/>
    <mergeCell ref="P6:Q6"/>
    <mergeCell ref="R6:S6"/>
    <mergeCell ref="V6:W6"/>
    <mergeCell ref="H6:I6"/>
    <mergeCell ref="J6:K6"/>
    <mergeCell ref="L6:M6"/>
    <mergeCell ref="V5:W5"/>
    <mergeCell ref="R3:S3"/>
    <mergeCell ref="V3:W3"/>
    <mergeCell ref="F4:G4"/>
    <mergeCell ref="H4:I4"/>
    <mergeCell ref="J4:K4"/>
    <mergeCell ref="L4:M4"/>
    <mergeCell ref="R4:S4"/>
    <mergeCell ref="V4:W4"/>
    <mergeCell ref="F3:G3"/>
    <mergeCell ref="H3:I3"/>
    <mergeCell ref="A2:A7"/>
    <mergeCell ref="B2:C7"/>
    <mergeCell ref="F2:G2"/>
    <mergeCell ref="H2:I2"/>
    <mergeCell ref="H5:I5"/>
    <mergeCell ref="D1:D7"/>
    <mergeCell ref="F1:G1"/>
    <mergeCell ref="H1:I1"/>
    <mergeCell ref="F5:G5"/>
    <mergeCell ref="F6:G6"/>
    <mergeCell ref="J3:K3"/>
    <mergeCell ref="L3:M3"/>
    <mergeCell ref="J5:K5"/>
    <mergeCell ref="P1:Q1"/>
    <mergeCell ref="J2:K2"/>
    <mergeCell ref="L2:M2"/>
    <mergeCell ref="P2:Q2"/>
    <mergeCell ref="N2:O2"/>
    <mergeCell ref="R1:S1"/>
    <mergeCell ref="V1:W1"/>
    <mergeCell ref="J1:K1"/>
    <mergeCell ref="L1:M1"/>
    <mergeCell ref="V2:W2"/>
    <mergeCell ref="R2:S2"/>
    <mergeCell ref="X1:X7"/>
    <mergeCell ref="N3:O3"/>
    <mergeCell ref="P3:Q3"/>
    <mergeCell ref="N4:O4"/>
    <mergeCell ref="P4:Q4"/>
    <mergeCell ref="T1:U1"/>
    <mergeCell ref="T7:U7"/>
    <mergeCell ref="N1:O1"/>
  </mergeCells>
  <printOptions horizontalCentered="1"/>
  <pageMargins left="0.3937007874015748" right="0.3937007874015748" top="0.7874015748031497" bottom="0.7874015748031497" header="0.5118110236220472" footer="0.5118110236220472"/>
  <pageSetup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/>
  <dimension ref="A1:AA196"/>
  <sheetViews>
    <sheetView showZeros="0" zoomScalePageLayoutView="0" workbookViewId="0" topLeftCell="A1">
      <pane xSplit="2" ySplit="7" topLeftCell="C8" activePane="bottomRight" state="frozen"/>
      <selection pane="topLeft" activeCell="F1" sqref="F1:W1"/>
      <selection pane="topRight" activeCell="F1" sqref="F1:W1"/>
      <selection pane="bottomLeft" activeCell="F1" sqref="F1:W1"/>
      <selection pane="bottomRight" activeCell="A1" sqref="A1"/>
    </sheetView>
  </sheetViews>
  <sheetFormatPr defaultColWidth="11.421875" defaultRowHeight="12.75"/>
  <cols>
    <col min="1" max="1" width="3.28125" style="0" customWidth="1"/>
    <col min="2" max="2" width="20.421875" style="0" customWidth="1"/>
    <col min="3" max="3" width="38.00390625" style="0" customWidth="1"/>
    <col min="4" max="4" width="2.421875" style="0" customWidth="1"/>
    <col min="5" max="5" width="4.7109375" style="0" customWidth="1"/>
    <col min="6" max="23" width="3.8515625" style="0" customWidth="1"/>
    <col min="24" max="24" width="3.421875" style="0" customWidth="1"/>
    <col min="25" max="25" width="0" style="0" hidden="1" customWidth="1"/>
    <col min="26" max="26" width="7.421875" style="0" customWidth="1"/>
    <col min="27" max="27" width="5.28125" style="0" customWidth="1"/>
    <col min="28" max="28" width="4.7109375" style="0" customWidth="1"/>
  </cols>
  <sheetData>
    <row r="1" spans="1:24" ht="104.25" customHeight="1">
      <c r="A1" s="7"/>
      <c r="B1" s="1" t="s">
        <v>52</v>
      </c>
      <c r="C1" s="1" t="s">
        <v>53</v>
      </c>
      <c r="D1" s="256" t="s">
        <v>168</v>
      </c>
      <c r="E1" s="233"/>
      <c r="F1" s="254" t="s">
        <v>282</v>
      </c>
      <c r="G1" s="255"/>
      <c r="H1" s="254" t="s">
        <v>5</v>
      </c>
      <c r="I1" s="255"/>
      <c r="J1" s="254" t="s">
        <v>266</v>
      </c>
      <c r="K1" s="255"/>
      <c r="L1" s="254" t="s">
        <v>267</v>
      </c>
      <c r="M1" s="255"/>
      <c r="N1" s="254" t="s">
        <v>223</v>
      </c>
      <c r="O1" s="255"/>
      <c r="P1" s="238" t="s">
        <v>94</v>
      </c>
      <c r="Q1" s="239"/>
      <c r="R1" s="261" t="s">
        <v>130</v>
      </c>
      <c r="S1" s="255"/>
      <c r="T1" s="238" t="s">
        <v>131</v>
      </c>
      <c r="U1" s="272"/>
      <c r="V1" s="254" t="s">
        <v>287</v>
      </c>
      <c r="W1" s="255"/>
      <c r="X1" s="262" t="s">
        <v>169</v>
      </c>
    </row>
    <row r="2" spans="1:24" ht="12.75" customHeight="1">
      <c r="A2" s="248"/>
      <c r="B2" s="242" t="s">
        <v>77</v>
      </c>
      <c r="C2" s="243"/>
      <c r="D2" s="257"/>
      <c r="E2" s="4">
        <v>9</v>
      </c>
      <c r="F2" s="259"/>
      <c r="G2" s="260"/>
      <c r="H2" s="259"/>
      <c r="I2" s="260"/>
      <c r="J2" s="251"/>
      <c r="K2" s="241"/>
      <c r="L2" s="251"/>
      <c r="M2" s="241"/>
      <c r="N2" s="251"/>
      <c r="O2" s="241"/>
      <c r="P2" s="252"/>
      <c r="Q2" s="253"/>
      <c r="R2" s="259"/>
      <c r="S2" s="260"/>
      <c r="T2" s="124"/>
      <c r="U2" s="124"/>
      <c r="V2" s="270"/>
      <c r="W2" s="271"/>
      <c r="X2" s="263"/>
    </row>
    <row r="3" spans="1:24" ht="12.75" customHeight="1">
      <c r="A3" s="249"/>
      <c r="B3" s="244"/>
      <c r="C3" s="245"/>
      <c r="D3" s="257"/>
      <c r="E3" s="5">
        <v>11</v>
      </c>
      <c r="F3" s="266"/>
      <c r="G3" s="267"/>
      <c r="H3" s="259"/>
      <c r="I3" s="260"/>
      <c r="J3" s="251"/>
      <c r="K3" s="241"/>
      <c r="L3" s="251"/>
      <c r="M3" s="241"/>
      <c r="N3" s="251"/>
      <c r="O3" s="241"/>
      <c r="P3" s="252"/>
      <c r="Q3" s="253"/>
      <c r="R3" s="259"/>
      <c r="S3" s="260"/>
      <c r="T3" s="125"/>
      <c r="U3" s="125"/>
      <c r="V3" s="240"/>
      <c r="W3" s="241"/>
      <c r="X3" s="263"/>
    </row>
    <row r="4" spans="1:24" ht="12.75" customHeight="1">
      <c r="A4" s="249"/>
      <c r="B4" s="244"/>
      <c r="C4" s="245"/>
      <c r="D4" s="258"/>
      <c r="E4" s="5">
        <v>13</v>
      </c>
      <c r="F4" s="259"/>
      <c r="G4" s="260"/>
      <c r="H4" s="259"/>
      <c r="I4" s="260"/>
      <c r="J4" s="251"/>
      <c r="K4" s="241"/>
      <c r="L4" s="251"/>
      <c r="M4" s="241"/>
      <c r="N4" s="251"/>
      <c r="O4" s="241"/>
      <c r="P4" s="252"/>
      <c r="Q4" s="253"/>
      <c r="R4" s="259"/>
      <c r="S4" s="260"/>
      <c r="T4" s="125"/>
      <c r="U4" s="125"/>
      <c r="V4" s="240"/>
      <c r="W4" s="241"/>
      <c r="X4" s="264"/>
    </row>
    <row r="5" spans="1:24" ht="12.75" customHeight="1">
      <c r="A5" s="249"/>
      <c r="B5" s="244"/>
      <c r="C5" s="245"/>
      <c r="D5" s="258"/>
      <c r="E5" s="5">
        <v>15</v>
      </c>
      <c r="F5" s="266"/>
      <c r="G5" s="267"/>
      <c r="H5" s="259"/>
      <c r="I5" s="260"/>
      <c r="J5" s="251"/>
      <c r="K5" s="241"/>
      <c r="L5" s="251"/>
      <c r="M5" s="241"/>
      <c r="N5" s="251"/>
      <c r="O5" s="241"/>
      <c r="P5" s="252"/>
      <c r="Q5" s="253"/>
      <c r="R5" s="259"/>
      <c r="S5" s="260"/>
      <c r="T5" s="125"/>
      <c r="U5" s="125"/>
      <c r="V5" s="240"/>
      <c r="W5" s="241"/>
      <c r="X5" s="264"/>
    </row>
    <row r="6" spans="1:24" ht="12.75" customHeight="1">
      <c r="A6" s="249"/>
      <c r="B6" s="244"/>
      <c r="C6" s="245"/>
      <c r="D6" s="258"/>
      <c r="E6" s="5">
        <v>17</v>
      </c>
      <c r="F6" s="266"/>
      <c r="G6" s="267"/>
      <c r="H6" s="259"/>
      <c r="I6" s="260"/>
      <c r="J6" s="251"/>
      <c r="K6" s="241"/>
      <c r="L6" s="251"/>
      <c r="M6" s="241"/>
      <c r="N6" s="251"/>
      <c r="O6" s="241"/>
      <c r="P6" s="252"/>
      <c r="Q6" s="253"/>
      <c r="R6" s="259"/>
      <c r="S6" s="260"/>
      <c r="T6" s="125"/>
      <c r="U6" s="125"/>
      <c r="V6" s="240"/>
      <c r="W6" s="241"/>
      <c r="X6" s="264"/>
    </row>
    <row r="7" spans="1:24" ht="12.75" customHeight="1">
      <c r="A7" s="250"/>
      <c r="B7" s="246"/>
      <c r="C7" s="247"/>
      <c r="D7" s="258"/>
      <c r="E7" s="6" t="s">
        <v>54</v>
      </c>
      <c r="F7" s="268"/>
      <c r="G7" s="269"/>
      <c r="H7" s="259"/>
      <c r="I7" s="260"/>
      <c r="J7" s="240"/>
      <c r="K7" s="241"/>
      <c r="L7" s="240"/>
      <c r="M7" s="241"/>
      <c r="N7" s="240" t="s">
        <v>145</v>
      </c>
      <c r="O7" s="241"/>
      <c r="P7" s="240" t="s">
        <v>145</v>
      </c>
      <c r="Q7" s="241"/>
      <c r="R7" s="240"/>
      <c r="S7" s="241"/>
      <c r="T7" s="240" t="s">
        <v>145</v>
      </c>
      <c r="U7" s="241"/>
      <c r="V7" s="240" t="s">
        <v>145</v>
      </c>
      <c r="W7" s="241"/>
      <c r="X7" s="264"/>
    </row>
    <row r="8" spans="1:27" s="49" customFormat="1" ht="29.25">
      <c r="A8" s="2"/>
      <c r="B8" s="101" t="s">
        <v>66</v>
      </c>
      <c r="C8" s="146"/>
      <c r="D8" s="231">
        <f aca="true" t="shared" si="0" ref="D8:D15">COUNTIF(F8:W8,"*)")</f>
        <v>0</v>
      </c>
      <c r="E8" s="145"/>
      <c r="F8" s="64" t="s">
        <v>55</v>
      </c>
      <c r="G8" s="65" t="s">
        <v>56</v>
      </c>
      <c r="H8" s="64" t="s">
        <v>55</v>
      </c>
      <c r="I8" s="65" t="s">
        <v>56</v>
      </c>
      <c r="J8" s="64" t="s">
        <v>55</v>
      </c>
      <c r="K8" s="65" t="s">
        <v>56</v>
      </c>
      <c r="L8" s="64" t="s">
        <v>55</v>
      </c>
      <c r="M8" s="65" t="s">
        <v>56</v>
      </c>
      <c r="N8" s="64" t="s">
        <v>55</v>
      </c>
      <c r="O8" s="65" t="s">
        <v>56</v>
      </c>
      <c r="P8" s="64" t="s">
        <v>55</v>
      </c>
      <c r="Q8" s="65" t="s">
        <v>56</v>
      </c>
      <c r="R8" s="64" t="s">
        <v>55</v>
      </c>
      <c r="S8" s="65" t="s">
        <v>56</v>
      </c>
      <c r="T8" s="132" t="s">
        <v>288</v>
      </c>
      <c r="U8" s="126" t="s">
        <v>96</v>
      </c>
      <c r="V8" s="64" t="s">
        <v>55</v>
      </c>
      <c r="W8" s="65" t="s">
        <v>56</v>
      </c>
      <c r="X8" s="232">
        <f>Z8+AA8</f>
        <v>0</v>
      </c>
      <c r="Z8" s="48"/>
      <c r="AA8" s="15"/>
    </row>
    <row r="9" spans="1:27" s="49" customFormat="1" ht="12.75">
      <c r="A9" s="3" t="s">
        <v>57</v>
      </c>
      <c r="B9" s="135" t="s">
        <v>99</v>
      </c>
      <c r="C9" s="135" t="s">
        <v>6</v>
      </c>
      <c r="D9" s="66">
        <f t="shared" si="0"/>
        <v>1</v>
      </c>
      <c r="E9" s="136">
        <f aca="true" t="shared" si="1" ref="E9:E14">SUM(G9+I9+K9+M9+O9+Q9+S9+U9+W9)</f>
        <v>87</v>
      </c>
      <c r="F9" s="67">
        <v>2</v>
      </c>
      <c r="G9" s="42">
        <v>11</v>
      </c>
      <c r="H9" s="67">
        <v>8</v>
      </c>
      <c r="I9" s="42">
        <v>11</v>
      </c>
      <c r="J9" s="67">
        <v>2</v>
      </c>
      <c r="K9" s="42">
        <v>11</v>
      </c>
      <c r="L9" s="67" t="s">
        <v>333</v>
      </c>
      <c r="M9" s="42"/>
      <c r="N9" s="67">
        <v>1</v>
      </c>
      <c r="O9" s="42">
        <v>20</v>
      </c>
      <c r="P9" s="67" t="s">
        <v>8</v>
      </c>
      <c r="Q9" s="42"/>
      <c r="R9" s="67">
        <v>1</v>
      </c>
      <c r="S9" s="42">
        <v>11</v>
      </c>
      <c r="T9" s="196">
        <v>2</v>
      </c>
      <c r="U9" s="127">
        <v>11</v>
      </c>
      <c r="V9" s="67">
        <v>5</v>
      </c>
      <c r="W9" s="42">
        <v>12</v>
      </c>
      <c r="X9" s="68">
        <v>8</v>
      </c>
      <c r="Z9" s="48"/>
      <c r="AA9" s="15"/>
    </row>
    <row r="10" spans="1:27" s="49" customFormat="1" ht="12.75">
      <c r="A10" s="3" t="s">
        <v>58</v>
      </c>
      <c r="B10" s="97" t="s">
        <v>100</v>
      </c>
      <c r="C10" s="97" t="s">
        <v>6</v>
      </c>
      <c r="D10" s="137">
        <f t="shared" si="0"/>
        <v>1</v>
      </c>
      <c r="E10" s="81">
        <f t="shared" si="1"/>
        <v>82</v>
      </c>
      <c r="F10" s="11">
        <v>3</v>
      </c>
      <c r="G10" s="12">
        <v>9</v>
      </c>
      <c r="H10" s="11">
        <v>6</v>
      </c>
      <c r="I10" s="12">
        <v>13</v>
      </c>
      <c r="J10" s="11" t="s">
        <v>341</v>
      </c>
      <c r="K10" s="12"/>
      <c r="L10" s="11">
        <v>3</v>
      </c>
      <c r="M10" s="12">
        <v>10</v>
      </c>
      <c r="N10" s="11">
        <v>4</v>
      </c>
      <c r="O10" s="12">
        <v>15</v>
      </c>
      <c r="P10" s="11" t="s">
        <v>8</v>
      </c>
      <c r="Q10" s="12"/>
      <c r="R10" s="11">
        <v>2</v>
      </c>
      <c r="S10" s="12">
        <v>9</v>
      </c>
      <c r="T10" s="193">
        <v>1</v>
      </c>
      <c r="U10" s="31">
        <v>13</v>
      </c>
      <c r="V10" s="11">
        <v>4</v>
      </c>
      <c r="W10" s="12">
        <v>13</v>
      </c>
      <c r="X10" s="45">
        <v>9</v>
      </c>
      <c r="Z10" s="48"/>
      <c r="AA10" s="15"/>
    </row>
    <row r="11" spans="1:27" s="49" customFormat="1" ht="12.75">
      <c r="A11" s="3" t="s">
        <v>59</v>
      </c>
      <c r="B11" s="97" t="s">
        <v>97</v>
      </c>
      <c r="C11" s="97" t="s">
        <v>6</v>
      </c>
      <c r="D11" s="137">
        <f t="shared" si="0"/>
        <v>1</v>
      </c>
      <c r="E11" s="81">
        <f t="shared" si="1"/>
        <v>65</v>
      </c>
      <c r="F11" s="11">
        <v>1</v>
      </c>
      <c r="G11" s="12">
        <v>13</v>
      </c>
      <c r="H11" s="11">
        <v>10</v>
      </c>
      <c r="I11" s="12">
        <v>9</v>
      </c>
      <c r="J11" s="11">
        <v>4</v>
      </c>
      <c r="K11" s="12">
        <v>7</v>
      </c>
      <c r="L11" s="11">
        <v>5</v>
      </c>
      <c r="M11" s="12">
        <v>7</v>
      </c>
      <c r="N11" s="11">
        <v>10</v>
      </c>
      <c r="O11" s="12">
        <v>9</v>
      </c>
      <c r="P11" s="11" t="s">
        <v>8</v>
      </c>
      <c r="Q11" s="12"/>
      <c r="R11" s="11" t="s">
        <v>2</v>
      </c>
      <c r="S11" s="12"/>
      <c r="T11" s="193">
        <v>3</v>
      </c>
      <c r="U11" s="31">
        <v>9</v>
      </c>
      <c r="V11" s="11">
        <v>6</v>
      </c>
      <c r="W11" s="12">
        <v>11</v>
      </c>
      <c r="X11" s="45"/>
      <c r="Z11" s="48"/>
      <c r="AA11" s="15"/>
    </row>
    <row r="12" spans="1:27" s="49" customFormat="1" ht="12.75">
      <c r="A12" s="3" t="s">
        <v>60</v>
      </c>
      <c r="B12" s="97" t="s">
        <v>163</v>
      </c>
      <c r="C12" s="97" t="s">
        <v>102</v>
      </c>
      <c r="D12" s="137">
        <f t="shared" si="0"/>
        <v>1</v>
      </c>
      <c r="E12" s="81">
        <f t="shared" si="1"/>
        <v>57</v>
      </c>
      <c r="F12" s="11">
        <v>5</v>
      </c>
      <c r="G12" s="12">
        <v>6</v>
      </c>
      <c r="H12" s="11">
        <v>11</v>
      </c>
      <c r="I12" s="12">
        <v>8</v>
      </c>
      <c r="J12" s="11" t="s">
        <v>342</v>
      </c>
      <c r="K12" s="12"/>
      <c r="L12" s="11">
        <v>6</v>
      </c>
      <c r="M12" s="12">
        <v>6</v>
      </c>
      <c r="N12" s="11">
        <v>5</v>
      </c>
      <c r="O12" s="12">
        <v>14</v>
      </c>
      <c r="P12" s="11" t="s">
        <v>8</v>
      </c>
      <c r="Q12" s="12"/>
      <c r="R12" s="11">
        <v>3</v>
      </c>
      <c r="S12" s="12">
        <v>7</v>
      </c>
      <c r="T12" s="193">
        <v>4</v>
      </c>
      <c r="U12" s="31">
        <v>7</v>
      </c>
      <c r="V12" s="11">
        <v>8</v>
      </c>
      <c r="W12" s="12">
        <v>9</v>
      </c>
      <c r="X12" s="45">
        <v>6</v>
      </c>
      <c r="Z12" s="48"/>
      <c r="AA12" s="15"/>
    </row>
    <row r="13" spans="1:27" s="49" customFormat="1" ht="12.75">
      <c r="A13" s="3" t="s">
        <v>61</v>
      </c>
      <c r="B13" s="97" t="s">
        <v>162</v>
      </c>
      <c r="C13" s="97" t="s">
        <v>50</v>
      </c>
      <c r="D13" s="137">
        <f t="shared" si="0"/>
        <v>1</v>
      </c>
      <c r="E13" s="81">
        <f t="shared" si="1"/>
        <v>20</v>
      </c>
      <c r="F13" s="11" t="s">
        <v>2</v>
      </c>
      <c r="G13" s="12"/>
      <c r="H13" s="11">
        <v>12</v>
      </c>
      <c r="I13" s="12">
        <v>7</v>
      </c>
      <c r="J13" s="11">
        <v>1</v>
      </c>
      <c r="K13" s="12">
        <v>13</v>
      </c>
      <c r="L13" s="11" t="s">
        <v>8</v>
      </c>
      <c r="M13" s="12"/>
      <c r="N13" s="11" t="s">
        <v>8</v>
      </c>
      <c r="O13" s="12"/>
      <c r="P13" s="11" t="s">
        <v>8</v>
      </c>
      <c r="Q13" s="12"/>
      <c r="R13" s="11" t="s">
        <v>8</v>
      </c>
      <c r="S13" s="12"/>
      <c r="T13" s="193" t="s">
        <v>8</v>
      </c>
      <c r="U13" s="31"/>
      <c r="V13" s="11" t="s">
        <v>8</v>
      </c>
      <c r="W13" s="12"/>
      <c r="X13" s="45"/>
      <c r="Z13" s="48"/>
      <c r="AA13" s="15"/>
    </row>
    <row r="14" spans="1:27" s="49" customFormat="1" ht="12.75">
      <c r="A14" s="3" t="s">
        <v>62</v>
      </c>
      <c r="B14" s="97" t="s">
        <v>101</v>
      </c>
      <c r="C14" s="97" t="s">
        <v>102</v>
      </c>
      <c r="D14" s="137">
        <f t="shared" si="0"/>
        <v>1</v>
      </c>
      <c r="E14" s="81">
        <f t="shared" si="1"/>
        <v>16</v>
      </c>
      <c r="F14" s="11">
        <v>4</v>
      </c>
      <c r="G14" s="12">
        <v>7</v>
      </c>
      <c r="H14" s="11">
        <v>16</v>
      </c>
      <c r="I14" s="12">
        <v>3</v>
      </c>
      <c r="J14" s="11" t="s">
        <v>2</v>
      </c>
      <c r="K14" s="12"/>
      <c r="L14" s="11" t="s">
        <v>8</v>
      </c>
      <c r="M14" s="12"/>
      <c r="N14" s="11" t="s">
        <v>8</v>
      </c>
      <c r="O14" s="12"/>
      <c r="P14" s="11" t="s">
        <v>8</v>
      </c>
      <c r="Q14" s="12"/>
      <c r="R14" s="11" t="s">
        <v>8</v>
      </c>
      <c r="S14" s="12"/>
      <c r="T14" s="193">
        <v>5</v>
      </c>
      <c r="U14" s="31">
        <v>6</v>
      </c>
      <c r="V14" s="11" t="s">
        <v>8</v>
      </c>
      <c r="W14" s="12"/>
      <c r="X14" s="45"/>
      <c r="Z14" s="48"/>
      <c r="AA14" s="15"/>
    </row>
    <row r="15" spans="1:27" s="49" customFormat="1" ht="12.75">
      <c r="A15" s="3"/>
      <c r="B15" s="97"/>
      <c r="C15" s="97"/>
      <c r="D15" s="137">
        <f t="shared" si="0"/>
        <v>0</v>
      </c>
      <c r="E15" s="81">
        <f>SUM(G15+I15+K15+M15+O15+Q15+S15+W15)</f>
        <v>0</v>
      </c>
      <c r="F15" s="11"/>
      <c r="G15" s="12"/>
      <c r="H15" s="11"/>
      <c r="I15" s="12"/>
      <c r="J15" s="11"/>
      <c r="K15" s="12"/>
      <c r="L15" s="11"/>
      <c r="M15" s="12"/>
      <c r="N15" s="11"/>
      <c r="O15" s="12"/>
      <c r="P15" s="11"/>
      <c r="Q15" s="12"/>
      <c r="R15" s="11"/>
      <c r="S15" s="12"/>
      <c r="T15" s="193"/>
      <c r="U15" s="31"/>
      <c r="V15" s="11"/>
      <c r="W15" s="12"/>
      <c r="X15" s="45"/>
      <c r="Z15" s="48"/>
      <c r="AA15" s="15"/>
    </row>
    <row r="16" spans="1:27" s="49" customFormat="1" ht="12.75">
      <c r="A16" s="209"/>
      <c r="B16" s="213"/>
      <c r="C16" s="213"/>
      <c r="D16" s="203"/>
      <c r="E16" s="204"/>
      <c r="F16" s="210"/>
      <c r="G16" s="214"/>
      <c r="H16" s="207"/>
      <c r="I16" s="214"/>
      <c r="J16" s="210"/>
      <c r="K16" s="214"/>
      <c r="L16" s="210"/>
      <c r="M16" s="214"/>
      <c r="N16" s="210"/>
      <c r="O16" s="214"/>
      <c r="P16" s="210"/>
      <c r="Q16" s="214"/>
      <c r="R16" s="207"/>
      <c r="S16" s="214"/>
      <c r="T16" s="215"/>
      <c r="U16" s="216"/>
      <c r="V16" s="207"/>
      <c r="W16" s="214"/>
      <c r="X16" s="200"/>
      <c r="Z16" s="48"/>
      <c r="AA16" s="15"/>
    </row>
    <row r="17" spans="1:27" s="49" customFormat="1" ht="12.75">
      <c r="A17" s="3" t="s">
        <v>57</v>
      </c>
      <c r="B17" s="97" t="s">
        <v>73</v>
      </c>
      <c r="C17" s="97" t="s">
        <v>105</v>
      </c>
      <c r="D17" s="32">
        <f aca="true" t="shared" si="2" ref="D17:D32">COUNTIF(F17:W17,"*)")</f>
        <v>1</v>
      </c>
      <c r="E17" s="81">
        <f aca="true" t="shared" si="3" ref="E17:E31">SUM(G17+I17+K17+M17+O17+Q17+S17+U17+W17)</f>
        <v>103</v>
      </c>
      <c r="F17" s="11">
        <v>4</v>
      </c>
      <c r="G17" s="12">
        <v>13</v>
      </c>
      <c r="H17" s="10">
        <v>7</v>
      </c>
      <c r="I17" s="12">
        <v>12</v>
      </c>
      <c r="J17" s="11">
        <v>2</v>
      </c>
      <c r="K17" s="12">
        <v>13</v>
      </c>
      <c r="L17" s="11">
        <v>2</v>
      </c>
      <c r="M17" s="12">
        <v>16</v>
      </c>
      <c r="N17" s="11" t="s">
        <v>2</v>
      </c>
      <c r="O17" s="12"/>
      <c r="P17" s="11" t="s">
        <v>8</v>
      </c>
      <c r="Q17" s="12"/>
      <c r="R17" s="10">
        <v>1</v>
      </c>
      <c r="S17" s="12">
        <v>13</v>
      </c>
      <c r="T17" s="192">
        <v>1</v>
      </c>
      <c r="U17" s="130">
        <v>20</v>
      </c>
      <c r="V17" s="10">
        <v>3</v>
      </c>
      <c r="W17" s="12">
        <v>16</v>
      </c>
      <c r="X17" s="45"/>
      <c r="Z17" s="48"/>
      <c r="AA17" s="15"/>
    </row>
    <row r="18" spans="1:27" s="49" customFormat="1" ht="12.75">
      <c r="A18" s="3" t="s">
        <v>58</v>
      </c>
      <c r="B18" s="97" t="s">
        <v>72</v>
      </c>
      <c r="C18" s="98" t="s">
        <v>105</v>
      </c>
      <c r="D18" s="32">
        <f t="shared" si="2"/>
        <v>1</v>
      </c>
      <c r="E18" s="81">
        <f t="shared" si="3"/>
        <v>101</v>
      </c>
      <c r="F18" s="11">
        <v>3</v>
      </c>
      <c r="G18" s="12">
        <v>14</v>
      </c>
      <c r="H18" s="10">
        <v>8</v>
      </c>
      <c r="I18" s="12">
        <v>11</v>
      </c>
      <c r="J18" s="11">
        <v>1</v>
      </c>
      <c r="K18" s="12">
        <v>15</v>
      </c>
      <c r="L18" s="11">
        <v>3</v>
      </c>
      <c r="M18" s="12">
        <v>14</v>
      </c>
      <c r="N18" s="11">
        <v>3</v>
      </c>
      <c r="O18" s="12">
        <v>16</v>
      </c>
      <c r="P18" s="11" t="s">
        <v>8</v>
      </c>
      <c r="Q18" s="12"/>
      <c r="R18" s="10" t="s">
        <v>2</v>
      </c>
      <c r="S18" s="12"/>
      <c r="T18" s="192">
        <v>3</v>
      </c>
      <c r="U18" s="130">
        <v>16</v>
      </c>
      <c r="V18" s="10">
        <v>4</v>
      </c>
      <c r="W18" s="12">
        <v>15</v>
      </c>
      <c r="X18" s="45"/>
      <c r="Z18" s="48"/>
      <c r="AA18" s="15"/>
    </row>
    <row r="19" spans="1:27" s="49" customFormat="1" ht="12.75">
      <c r="A19" s="3" t="s">
        <v>59</v>
      </c>
      <c r="B19" s="97" t="s">
        <v>326</v>
      </c>
      <c r="C19" s="97" t="s">
        <v>182</v>
      </c>
      <c r="D19" s="32">
        <f t="shared" si="2"/>
        <v>1</v>
      </c>
      <c r="E19" s="81">
        <f t="shared" si="3"/>
        <v>83</v>
      </c>
      <c r="F19" s="11">
        <v>6</v>
      </c>
      <c r="G19" s="12">
        <v>11</v>
      </c>
      <c r="H19" s="10">
        <v>10</v>
      </c>
      <c r="I19" s="12">
        <v>9</v>
      </c>
      <c r="J19" s="11" t="s">
        <v>333</v>
      </c>
      <c r="K19" s="12"/>
      <c r="L19" s="11">
        <v>5</v>
      </c>
      <c r="M19" s="12">
        <v>12</v>
      </c>
      <c r="N19" s="11">
        <v>8</v>
      </c>
      <c r="O19" s="12">
        <v>11</v>
      </c>
      <c r="P19" s="11" t="s">
        <v>8</v>
      </c>
      <c r="Q19" s="12"/>
      <c r="R19" s="10">
        <v>3</v>
      </c>
      <c r="S19" s="12">
        <v>9</v>
      </c>
      <c r="T19" s="192">
        <v>2</v>
      </c>
      <c r="U19" s="130">
        <v>18</v>
      </c>
      <c r="V19" s="10">
        <v>6</v>
      </c>
      <c r="W19" s="12">
        <v>13</v>
      </c>
      <c r="X19" s="45">
        <v>9</v>
      </c>
      <c r="Z19" s="48"/>
      <c r="AA19" s="15"/>
    </row>
    <row r="20" spans="1:27" s="49" customFormat="1" ht="12.75">
      <c r="A20" s="3" t="s">
        <v>60</v>
      </c>
      <c r="B20" s="97" t="s">
        <v>188</v>
      </c>
      <c r="C20" s="97" t="s">
        <v>105</v>
      </c>
      <c r="D20" s="32">
        <f t="shared" si="2"/>
        <v>1</v>
      </c>
      <c r="E20" s="81">
        <f t="shared" si="3"/>
        <v>78</v>
      </c>
      <c r="F20" s="11">
        <v>8</v>
      </c>
      <c r="G20" s="12">
        <v>9</v>
      </c>
      <c r="H20" s="10" t="s">
        <v>343</v>
      </c>
      <c r="I20" s="12"/>
      <c r="J20" s="11">
        <v>3</v>
      </c>
      <c r="K20" s="12">
        <v>11</v>
      </c>
      <c r="L20" s="11">
        <v>4</v>
      </c>
      <c r="M20" s="12">
        <v>13</v>
      </c>
      <c r="N20" s="11">
        <v>10</v>
      </c>
      <c r="O20" s="12">
        <v>9</v>
      </c>
      <c r="P20" s="11" t="s">
        <v>8</v>
      </c>
      <c r="Q20" s="12"/>
      <c r="R20" s="10">
        <v>2</v>
      </c>
      <c r="S20" s="12">
        <v>11</v>
      </c>
      <c r="T20" s="192">
        <v>4</v>
      </c>
      <c r="U20" s="130">
        <v>15</v>
      </c>
      <c r="V20" s="10">
        <v>9</v>
      </c>
      <c r="W20" s="12">
        <v>10</v>
      </c>
      <c r="X20" s="45">
        <v>2</v>
      </c>
      <c r="Z20" s="48"/>
      <c r="AA20" s="15"/>
    </row>
    <row r="21" spans="1:27" s="49" customFormat="1" ht="12.75">
      <c r="A21" s="3" t="s">
        <v>61</v>
      </c>
      <c r="B21" s="97" t="s">
        <v>325</v>
      </c>
      <c r="C21" s="98" t="s">
        <v>105</v>
      </c>
      <c r="D21" s="32">
        <f t="shared" si="2"/>
        <v>1</v>
      </c>
      <c r="E21" s="81">
        <f t="shared" si="3"/>
        <v>75</v>
      </c>
      <c r="F21" s="11">
        <v>5</v>
      </c>
      <c r="G21" s="12">
        <v>12</v>
      </c>
      <c r="H21" s="10" t="s">
        <v>335</v>
      </c>
      <c r="I21" s="12"/>
      <c r="J21" s="11">
        <v>5</v>
      </c>
      <c r="K21" s="12">
        <v>8</v>
      </c>
      <c r="L21" s="11">
        <v>7</v>
      </c>
      <c r="M21" s="12">
        <v>10</v>
      </c>
      <c r="N21" s="11">
        <v>5</v>
      </c>
      <c r="O21" s="12">
        <v>14</v>
      </c>
      <c r="P21" s="11" t="s">
        <v>8</v>
      </c>
      <c r="Q21" s="12"/>
      <c r="R21" s="10">
        <v>4</v>
      </c>
      <c r="S21" s="12">
        <v>7</v>
      </c>
      <c r="T21" s="192">
        <v>6</v>
      </c>
      <c r="U21" s="130">
        <v>13</v>
      </c>
      <c r="V21" s="10">
        <v>8</v>
      </c>
      <c r="W21" s="12">
        <v>11</v>
      </c>
      <c r="X21" s="45">
        <v>6</v>
      </c>
      <c r="Z21" s="48"/>
      <c r="AA21" s="15"/>
    </row>
    <row r="22" spans="1:27" s="49" customFormat="1" ht="12.75">
      <c r="A22" s="3" t="s">
        <v>62</v>
      </c>
      <c r="B22" s="97" t="s">
        <v>71</v>
      </c>
      <c r="C22" s="97" t="s">
        <v>181</v>
      </c>
      <c r="D22" s="32">
        <f t="shared" si="2"/>
        <v>1</v>
      </c>
      <c r="E22" s="81">
        <f t="shared" si="3"/>
        <v>69</v>
      </c>
      <c r="F22" s="11">
        <v>2</v>
      </c>
      <c r="G22" s="12">
        <v>16</v>
      </c>
      <c r="H22" s="10">
        <v>15</v>
      </c>
      <c r="I22" s="12">
        <v>4</v>
      </c>
      <c r="J22" s="11" t="s">
        <v>2</v>
      </c>
      <c r="K22" s="12"/>
      <c r="L22" s="11">
        <v>6</v>
      </c>
      <c r="M22" s="12">
        <v>11</v>
      </c>
      <c r="N22" s="11">
        <v>7</v>
      </c>
      <c r="O22" s="12">
        <v>12</v>
      </c>
      <c r="P22" s="11" t="s">
        <v>8</v>
      </c>
      <c r="Q22" s="12"/>
      <c r="R22" s="10" t="s">
        <v>8</v>
      </c>
      <c r="S22" s="12"/>
      <c r="T22" s="192">
        <v>5</v>
      </c>
      <c r="U22" s="130">
        <v>14</v>
      </c>
      <c r="V22" s="10">
        <v>7</v>
      </c>
      <c r="W22" s="12">
        <v>12</v>
      </c>
      <c r="X22" s="45"/>
      <c r="Z22" s="48"/>
      <c r="AA22" s="15"/>
    </row>
    <row r="23" spans="1:27" s="49" customFormat="1" ht="12.75">
      <c r="A23" s="3" t="s">
        <v>63</v>
      </c>
      <c r="B23" s="97" t="s">
        <v>187</v>
      </c>
      <c r="C23" s="97" t="s">
        <v>6</v>
      </c>
      <c r="D23" s="32">
        <f t="shared" si="2"/>
        <v>1</v>
      </c>
      <c r="E23" s="81">
        <f t="shared" si="3"/>
        <v>29</v>
      </c>
      <c r="F23" s="11">
        <v>7</v>
      </c>
      <c r="G23" s="12">
        <v>10</v>
      </c>
      <c r="H23" s="19">
        <v>25</v>
      </c>
      <c r="I23" s="25"/>
      <c r="J23" s="19">
        <v>6</v>
      </c>
      <c r="K23" s="25">
        <v>7</v>
      </c>
      <c r="L23" s="19" t="s">
        <v>2</v>
      </c>
      <c r="M23" s="25"/>
      <c r="N23" s="19">
        <v>16</v>
      </c>
      <c r="O23" s="25">
        <v>3</v>
      </c>
      <c r="P23" s="11" t="s">
        <v>8</v>
      </c>
      <c r="Q23" s="25"/>
      <c r="R23" s="19" t="s">
        <v>8</v>
      </c>
      <c r="S23" s="25"/>
      <c r="T23" s="194">
        <v>10</v>
      </c>
      <c r="U23" s="44">
        <v>9</v>
      </c>
      <c r="V23" s="19" t="s">
        <v>8</v>
      </c>
      <c r="W23" s="25"/>
      <c r="X23" s="45"/>
      <c r="Z23" s="48"/>
      <c r="AA23" s="15"/>
    </row>
    <row r="24" spans="1:27" s="49" customFormat="1" ht="12.75">
      <c r="A24" s="3" t="s">
        <v>64</v>
      </c>
      <c r="B24" s="97" t="s">
        <v>87</v>
      </c>
      <c r="C24" s="98" t="s">
        <v>102</v>
      </c>
      <c r="D24" s="32">
        <f t="shared" si="2"/>
        <v>1</v>
      </c>
      <c r="E24" s="81">
        <f t="shared" si="3"/>
        <v>23</v>
      </c>
      <c r="F24" s="11" t="s">
        <v>2</v>
      </c>
      <c r="G24" s="12"/>
      <c r="H24" s="19" t="s">
        <v>8</v>
      </c>
      <c r="I24" s="12"/>
      <c r="J24" s="11" t="s">
        <v>8</v>
      </c>
      <c r="K24" s="12"/>
      <c r="L24" s="11" t="s">
        <v>8</v>
      </c>
      <c r="M24" s="12"/>
      <c r="N24" s="11" t="s">
        <v>8</v>
      </c>
      <c r="O24" s="12"/>
      <c r="P24" s="11" t="s">
        <v>8</v>
      </c>
      <c r="Q24" s="12"/>
      <c r="R24" s="10">
        <v>5</v>
      </c>
      <c r="S24" s="12">
        <v>6</v>
      </c>
      <c r="T24" s="193">
        <v>9</v>
      </c>
      <c r="U24" s="31">
        <v>10</v>
      </c>
      <c r="V24" s="11">
        <v>12</v>
      </c>
      <c r="W24" s="12">
        <v>7</v>
      </c>
      <c r="X24" s="45"/>
      <c r="Z24" s="48"/>
      <c r="AA24" s="15"/>
    </row>
    <row r="25" spans="1:27" s="49" customFormat="1" ht="12.75">
      <c r="A25" s="3" t="s">
        <v>65</v>
      </c>
      <c r="B25" s="97" t="s">
        <v>20</v>
      </c>
      <c r="C25" s="98" t="s">
        <v>135</v>
      </c>
      <c r="D25" s="32">
        <f t="shared" si="2"/>
        <v>1</v>
      </c>
      <c r="E25" s="81">
        <f t="shared" si="3"/>
        <v>12</v>
      </c>
      <c r="F25" s="11" t="s">
        <v>2</v>
      </c>
      <c r="G25" s="12"/>
      <c r="H25" s="19" t="s">
        <v>8</v>
      </c>
      <c r="I25" s="12"/>
      <c r="J25" s="11" t="s">
        <v>8</v>
      </c>
      <c r="K25" s="12"/>
      <c r="L25" s="11" t="s">
        <v>8</v>
      </c>
      <c r="M25" s="12"/>
      <c r="N25" s="11" t="s">
        <v>8</v>
      </c>
      <c r="O25" s="12"/>
      <c r="P25" s="11" t="s">
        <v>8</v>
      </c>
      <c r="Q25" s="12"/>
      <c r="R25" s="11" t="s">
        <v>8</v>
      </c>
      <c r="S25" s="12"/>
      <c r="T25" s="193">
        <v>7</v>
      </c>
      <c r="U25" s="31">
        <v>12</v>
      </c>
      <c r="V25" s="11" t="s">
        <v>8</v>
      </c>
      <c r="W25" s="12"/>
      <c r="X25" s="45"/>
      <c r="Z25" s="48"/>
      <c r="AA25" s="15"/>
    </row>
    <row r="26" spans="1:27" s="49" customFormat="1" ht="12.75">
      <c r="A26" s="3" t="s">
        <v>167</v>
      </c>
      <c r="B26" s="97" t="s">
        <v>22</v>
      </c>
      <c r="C26" s="97" t="s">
        <v>135</v>
      </c>
      <c r="D26" s="32">
        <f t="shared" si="2"/>
        <v>1</v>
      </c>
      <c r="E26" s="81">
        <f t="shared" si="3"/>
        <v>11</v>
      </c>
      <c r="F26" s="11" t="s">
        <v>2</v>
      </c>
      <c r="G26" s="12"/>
      <c r="H26" s="11" t="s">
        <v>8</v>
      </c>
      <c r="I26" s="12"/>
      <c r="J26" s="11" t="s">
        <v>8</v>
      </c>
      <c r="K26" s="12"/>
      <c r="L26" s="11" t="s">
        <v>8</v>
      </c>
      <c r="M26" s="12"/>
      <c r="N26" s="11" t="s">
        <v>8</v>
      </c>
      <c r="O26" s="12"/>
      <c r="P26" s="11" t="s">
        <v>8</v>
      </c>
      <c r="Q26" s="12"/>
      <c r="R26" s="11" t="s">
        <v>8</v>
      </c>
      <c r="S26" s="12"/>
      <c r="T26" s="193">
        <v>8</v>
      </c>
      <c r="U26" s="31">
        <v>11</v>
      </c>
      <c r="V26" s="11" t="s">
        <v>8</v>
      </c>
      <c r="W26" s="12"/>
      <c r="X26" s="45"/>
      <c r="Z26" s="48"/>
      <c r="AA26" s="15"/>
    </row>
    <row r="27" spans="1:27" s="49" customFormat="1" ht="12.75">
      <c r="A27" s="3" t="s">
        <v>171</v>
      </c>
      <c r="B27" s="97" t="s">
        <v>189</v>
      </c>
      <c r="C27" s="98" t="s">
        <v>102</v>
      </c>
      <c r="D27" s="32">
        <f t="shared" si="2"/>
        <v>1</v>
      </c>
      <c r="E27" s="81">
        <f t="shared" si="3"/>
        <v>8</v>
      </c>
      <c r="F27" s="11">
        <v>9</v>
      </c>
      <c r="G27" s="12">
        <v>8</v>
      </c>
      <c r="H27" s="11" t="s">
        <v>2</v>
      </c>
      <c r="I27" s="12"/>
      <c r="J27" s="11" t="s">
        <v>8</v>
      </c>
      <c r="K27" s="12"/>
      <c r="L27" s="11" t="s">
        <v>8</v>
      </c>
      <c r="M27" s="12"/>
      <c r="N27" s="11" t="s">
        <v>8</v>
      </c>
      <c r="O27" s="12"/>
      <c r="P27" s="11" t="s">
        <v>8</v>
      </c>
      <c r="Q27" s="12"/>
      <c r="R27" s="10" t="s">
        <v>8</v>
      </c>
      <c r="S27" s="12"/>
      <c r="T27" s="193" t="s">
        <v>8</v>
      </c>
      <c r="U27" s="31"/>
      <c r="V27" s="11" t="s">
        <v>8</v>
      </c>
      <c r="W27" s="12"/>
      <c r="X27" s="45"/>
      <c r="Z27" s="48"/>
      <c r="AA27" s="15"/>
    </row>
    <row r="28" spans="1:27" s="49" customFormat="1" ht="12.75">
      <c r="A28" s="3" t="s">
        <v>170</v>
      </c>
      <c r="B28" s="97" t="s">
        <v>24</v>
      </c>
      <c r="C28" s="98" t="s">
        <v>102</v>
      </c>
      <c r="D28" s="32">
        <f t="shared" si="2"/>
        <v>1</v>
      </c>
      <c r="E28" s="81">
        <f t="shared" si="3"/>
        <v>8</v>
      </c>
      <c r="F28" s="11" t="s">
        <v>2</v>
      </c>
      <c r="G28" s="12"/>
      <c r="H28" s="11" t="s">
        <v>8</v>
      </c>
      <c r="I28" s="12"/>
      <c r="J28" s="11" t="s">
        <v>8</v>
      </c>
      <c r="K28" s="12"/>
      <c r="L28" s="11" t="s">
        <v>8</v>
      </c>
      <c r="M28" s="12"/>
      <c r="N28" s="11" t="s">
        <v>8</v>
      </c>
      <c r="O28" s="12"/>
      <c r="P28" s="11" t="s">
        <v>8</v>
      </c>
      <c r="Q28" s="12"/>
      <c r="R28" s="10" t="s">
        <v>8</v>
      </c>
      <c r="S28" s="12"/>
      <c r="T28" s="192">
        <v>11</v>
      </c>
      <c r="U28" s="130">
        <v>8</v>
      </c>
      <c r="V28" s="10" t="s">
        <v>8</v>
      </c>
      <c r="W28" s="12"/>
      <c r="X28" s="45"/>
      <c r="Z28" s="48"/>
      <c r="AA28" s="15"/>
    </row>
    <row r="29" spans="1:27" s="49" customFormat="1" ht="12.75">
      <c r="A29" s="3" t="s">
        <v>172</v>
      </c>
      <c r="B29" s="97" t="s">
        <v>26</v>
      </c>
      <c r="C29" s="97" t="s">
        <v>27</v>
      </c>
      <c r="D29" s="32">
        <f t="shared" si="2"/>
        <v>1</v>
      </c>
      <c r="E29" s="81">
        <f t="shared" si="3"/>
        <v>7</v>
      </c>
      <c r="F29" s="11" t="s">
        <v>2</v>
      </c>
      <c r="G29" s="12"/>
      <c r="H29" s="11" t="s">
        <v>8</v>
      </c>
      <c r="I29" s="12"/>
      <c r="J29" s="11" t="s">
        <v>8</v>
      </c>
      <c r="K29" s="12"/>
      <c r="L29" s="11" t="s">
        <v>8</v>
      </c>
      <c r="M29" s="12"/>
      <c r="N29" s="11" t="s">
        <v>8</v>
      </c>
      <c r="O29" s="12"/>
      <c r="P29" s="11" t="s">
        <v>8</v>
      </c>
      <c r="Q29" s="12"/>
      <c r="R29" s="10" t="s">
        <v>8</v>
      </c>
      <c r="S29" s="12"/>
      <c r="T29" s="192">
        <v>12</v>
      </c>
      <c r="U29" s="130">
        <v>7</v>
      </c>
      <c r="V29" s="10" t="s">
        <v>8</v>
      </c>
      <c r="W29" s="12"/>
      <c r="X29" s="45"/>
      <c r="Z29" s="48"/>
      <c r="AA29" s="15"/>
    </row>
    <row r="30" spans="1:27" s="49" customFormat="1" ht="12.75">
      <c r="A30" s="3" t="s">
        <v>173</v>
      </c>
      <c r="B30" s="97" t="s">
        <v>30</v>
      </c>
      <c r="C30" s="98" t="s">
        <v>27</v>
      </c>
      <c r="D30" s="32">
        <f t="shared" si="2"/>
        <v>1</v>
      </c>
      <c r="E30" s="81">
        <f t="shared" si="3"/>
        <v>6</v>
      </c>
      <c r="F30" s="11" t="s">
        <v>2</v>
      </c>
      <c r="G30" s="12"/>
      <c r="H30" s="11" t="s">
        <v>8</v>
      </c>
      <c r="I30" s="25"/>
      <c r="J30" s="19" t="s">
        <v>8</v>
      </c>
      <c r="K30" s="25"/>
      <c r="L30" s="19" t="s">
        <v>8</v>
      </c>
      <c r="M30" s="25"/>
      <c r="N30" s="19" t="s">
        <v>8</v>
      </c>
      <c r="O30" s="25"/>
      <c r="P30" s="19" t="s">
        <v>8</v>
      </c>
      <c r="Q30" s="25"/>
      <c r="R30" s="19" t="s">
        <v>8</v>
      </c>
      <c r="S30" s="25"/>
      <c r="T30" s="194">
        <v>13</v>
      </c>
      <c r="U30" s="44">
        <v>6</v>
      </c>
      <c r="V30" s="19" t="s">
        <v>8</v>
      </c>
      <c r="W30" s="25"/>
      <c r="X30" s="45"/>
      <c r="Z30" s="48"/>
      <c r="AA30" s="15"/>
    </row>
    <row r="31" spans="1:27" s="49" customFormat="1" ht="12.75">
      <c r="A31" s="3" t="s">
        <v>174</v>
      </c>
      <c r="B31" s="98" t="s">
        <v>161</v>
      </c>
      <c r="C31" s="97" t="s">
        <v>7</v>
      </c>
      <c r="D31" s="32">
        <f t="shared" si="2"/>
        <v>1</v>
      </c>
      <c r="E31" s="81">
        <f t="shared" si="3"/>
        <v>0</v>
      </c>
      <c r="F31" s="11" t="s">
        <v>2</v>
      </c>
      <c r="G31" s="25"/>
      <c r="H31" s="11">
        <v>32</v>
      </c>
      <c r="I31" s="25"/>
      <c r="J31" s="19" t="s">
        <v>8</v>
      </c>
      <c r="K31" s="25"/>
      <c r="L31" s="19" t="s">
        <v>8</v>
      </c>
      <c r="M31" s="25"/>
      <c r="N31" s="19" t="s">
        <v>8</v>
      </c>
      <c r="O31" s="25"/>
      <c r="P31" s="19" t="s">
        <v>8</v>
      </c>
      <c r="Q31" s="25"/>
      <c r="R31" s="19" t="s">
        <v>8</v>
      </c>
      <c r="S31" s="25"/>
      <c r="T31" s="194" t="s">
        <v>8</v>
      </c>
      <c r="U31" s="44"/>
      <c r="V31" s="19" t="s">
        <v>8</v>
      </c>
      <c r="W31" s="25"/>
      <c r="X31" s="45"/>
      <c r="Z31" s="48"/>
      <c r="AA31" s="15"/>
    </row>
    <row r="32" spans="1:27" s="49" customFormat="1" ht="12.75">
      <c r="A32" s="3"/>
      <c r="B32" s="100"/>
      <c r="C32" s="100"/>
      <c r="D32" s="220">
        <f t="shared" si="2"/>
        <v>0</v>
      </c>
      <c r="E32" s="86">
        <f>SUM(G32+I32+K32+M32+O32+Q32+S32+W32)</f>
        <v>0</v>
      </c>
      <c r="F32" s="13"/>
      <c r="G32" s="14"/>
      <c r="H32" s="13"/>
      <c r="I32" s="14"/>
      <c r="J32" s="13"/>
      <c r="K32" s="14"/>
      <c r="L32" s="13"/>
      <c r="M32" s="14"/>
      <c r="N32" s="13"/>
      <c r="O32" s="14"/>
      <c r="P32" s="13"/>
      <c r="Q32" s="14"/>
      <c r="R32" s="13"/>
      <c r="S32" s="14"/>
      <c r="T32" s="199"/>
      <c r="U32" s="128"/>
      <c r="V32" s="13"/>
      <c r="W32" s="14"/>
      <c r="X32" s="46"/>
      <c r="Z32" s="48"/>
      <c r="AA32" s="15"/>
    </row>
    <row r="179" ht="12.75">
      <c r="Z179" t="e">
        <f>E179/$E$177</f>
        <v>#DIV/0!</v>
      </c>
    </row>
    <row r="180" ht="12.75">
      <c r="Z180" t="e">
        <f>E180/E177</f>
        <v>#DIV/0!</v>
      </c>
    </row>
    <row r="181" ht="12.75">
      <c r="Z181" t="e">
        <f>E181/E177</f>
        <v>#DIV/0!</v>
      </c>
    </row>
    <row r="182" ht="12.75">
      <c r="Z182" t="e">
        <f>E182/E177</f>
        <v>#DIV/0!</v>
      </c>
    </row>
    <row r="183" ht="12.75">
      <c r="Z183" t="e">
        <f>E183/E177</f>
        <v>#DIV/0!</v>
      </c>
    </row>
    <row r="184" ht="12.75">
      <c r="Z184" t="e">
        <f>E184/E177</f>
        <v>#DIV/0!</v>
      </c>
    </row>
    <row r="185" ht="12.75">
      <c r="Z185" t="e">
        <f>E185/E177</f>
        <v>#DIV/0!</v>
      </c>
    </row>
    <row r="186" ht="12.75">
      <c r="Z186" t="e">
        <f>E186/E177</f>
        <v>#DIV/0!</v>
      </c>
    </row>
    <row r="187" ht="12.75">
      <c r="Z187" t="e">
        <f>E187/E177</f>
        <v>#DIV/0!</v>
      </c>
    </row>
    <row r="188" ht="12.75">
      <c r="Z188" t="e">
        <f>E188/E177</f>
        <v>#DIV/0!</v>
      </c>
    </row>
    <row r="189" ht="12.75">
      <c r="Z189" t="e">
        <f>E189/E177</f>
        <v>#DIV/0!</v>
      </c>
    </row>
    <row r="190" ht="12.75">
      <c r="Z190" t="e">
        <f>E190/E177</f>
        <v>#DIV/0!</v>
      </c>
    </row>
    <row r="191" ht="12.75">
      <c r="Z191" t="e">
        <f>E191/E177</f>
        <v>#DIV/0!</v>
      </c>
    </row>
    <row r="192" ht="12.75">
      <c r="Z192" t="e">
        <f>E192/E177</f>
        <v>#DIV/0!</v>
      </c>
    </row>
    <row r="193" ht="12.75">
      <c r="Z193" t="e">
        <f>E193/E177</f>
        <v>#DIV/0!</v>
      </c>
    </row>
    <row r="194" ht="12.75">
      <c r="Z194" t="e">
        <f>E194/E177</f>
        <v>#DIV/0!</v>
      </c>
    </row>
    <row r="195" ht="12.75">
      <c r="Z195" t="e">
        <f>E195/E177</f>
        <v>#DIV/0!</v>
      </c>
    </row>
    <row r="196" spans="2:26" ht="12.75">
      <c r="B196" s="178"/>
      <c r="Z196" t="e">
        <f>E196/E177</f>
        <v>#DIV/0!</v>
      </c>
    </row>
  </sheetData>
  <sheetProtection/>
  <mergeCells count="62">
    <mergeCell ref="F7:G7"/>
    <mergeCell ref="H7:I7"/>
    <mergeCell ref="J7:K7"/>
    <mergeCell ref="L7:M7"/>
    <mergeCell ref="N7:O7"/>
    <mergeCell ref="P7:Q7"/>
    <mergeCell ref="R7:S7"/>
    <mergeCell ref="L5:M5"/>
    <mergeCell ref="N5:O5"/>
    <mergeCell ref="P5:Q5"/>
    <mergeCell ref="R5:S5"/>
    <mergeCell ref="N6:O6"/>
    <mergeCell ref="V7:W7"/>
    <mergeCell ref="P6:Q6"/>
    <mergeCell ref="R6:S6"/>
    <mergeCell ref="V6:W6"/>
    <mergeCell ref="H6:I6"/>
    <mergeCell ref="J6:K6"/>
    <mergeCell ref="L6:M6"/>
    <mergeCell ref="V5:W5"/>
    <mergeCell ref="R3:S3"/>
    <mergeCell ref="V3:W3"/>
    <mergeCell ref="F4:G4"/>
    <mergeCell ref="H4:I4"/>
    <mergeCell ref="J4:K4"/>
    <mergeCell ref="L4:M4"/>
    <mergeCell ref="R4:S4"/>
    <mergeCell ref="V4:W4"/>
    <mergeCell ref="F3:G3"/>
    <mergeCell ref="H3:I3"/>
    <mergeCell ref="A2:A7"/>
    <mergeCell ref="B2:C7"/>
    <mergeCell ref="F2:G2"/>
    <mergeCell ref="H2:I2"/>
    <mergeCell ref="H5:I5"/>
    <mergeCell ref="D1:D7"/>
    <mergeCell ref="F1:G1"/>
    <mergeCell ref="H1:I1"/>
    <mergeCell ref="F5:G5"/>
    <mergeCell ref="F6:G6"/>
    <mergeCell ref="J3:K3"/>
    <mergeCell ref="L3:M3"/>
    <mergeCell ref="J5:K5"/>
    <mergeCell ref="P1:Q1"/>
    <mergeCell ref="J2:K2"/>
    <mergeCell ref="L2:M2"/>
    <mergeCell ref="P2:Q2"/>
    <mergeCell ref="N2:O2"/>
    <mergeCell ref="R1:S1"/>
    <mergeCell ref="V1:W1"/>
    <mergeCell ref="J1:K1"/>
    <mergeCell ref="L1:M1"/>
    <mergeCell ref="V2:W2"/>
    <mergeCell ref="R2:S2"/>
    <mergeCell ref="X1:X7"/>
    <mergeCell ref="N3:O3"/>
    <mergeCell ref="P3:Q3"/>
    <mergeCell ref="N4:O4"/>
    <mergeCell ref="P4:Q4"/>
    <mergeCell ref="T1:U1"/>
    <mergeCell ref="T7:U7"/>
    <mergeCell ref="N1:O1"/>
  </mergeCells>
  <printOptions horizontalCentered="1"/>
  <pageMargins left="0.3937007874015748" right="0.3937007874015748" top="0.3937007874015748" bottom="0.3937007874015748" header="0.5118110236220472" footer="0.5118110236220472"/>
  <pageSetup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5"/>
  <dimension ref="A1:AA196"/>
  <sheetViews>
    <sheetView showZeros="0" zoomScalePageLayoutView="0" workbookViewId="0" topLeftCell="A1">
      <selection activeCell="A1" sqref="A1"/>
    </sheetView>
  </sheetViews>
  <sheetFormatPr defaultColWidth="11.421875" defaultRowHeight="12.75"/>
  <cols>
    <col min="1" max="1" width="3.28125" style="0" customWidth="1"/>
    <col min="2" max="2" width="20.421875" style="0" customWidth="1"/>
    <col min="3" max="3" width="38.00390625" style="0" customWidth="1"/>
    <col min="4" max="4" width="2.421875" style="0" customWidth="1"/>
    <col min="5" max="5" width="4.7109375" style="0" customWidth="1"/>
    <col min="6" max="23" width="3.8515625" style="0" customWidth="1"/>
    <col min="24" max="24" width="3.421875" style="0" customWidth="1"/>
    <col min="25" max="25" width="0" style="0" hidden="1" customWidth="1"/>
    <col min="26" max="26" width="7.421875" style="0" customWidth="1"/>
    <col min="27" max="27" width="5.28125" style="0" customWidth="1"/>
    <col min="28" max="28" width="4.7109375" style="0" customWidth="1"/>
  </cols>
  <sheetData>
    <row r="1" spans="1:24" ht="104.25" customHeight="1">
      <c r="A1" s="7"/>
      <c r="B1" s="1" t="s">
        <v>52</v>
      </c>
      <c r="C1" s="1" t="s">
        <v>53</v>
      </c>
      <c r="D1" s="256" t="s">
        <v>168</v>
      </c>
      <c r="E1" s="233"/>
      <c r="F1" s="254" t="s">
        <v>282</v>
      </c>
      <c r="G1" s="255"/>
      <c r="H1" s="254" t="s">
        <v>5</v>
      </c>
      <c r="I1" s="255"/>
      <c r="J1" s="254" t="s">
        <v>266</v>
      </c>
      <c r="K1" s="255"/>
      <c r="L1" s="254" t="s">
        <v>267</v>
      </c>
      <c r="M1" s="255"/>
      <c r="N1" s="254" t="s">
        <v>223</v>
      </c>
      <c r="O1" s="255"/>
      <c r="P1" s="238" t="s">
        <v>94</v>
      </c>
      <c r="Q1" s="239"/>
      <c r="R1" s="261" t="s">
        <v>130</v>
      </c>
      <c r="S1" s="255"/>
      <c r="T1" s="238" t="s">
        <v>131</v>
      </c>
      <c r="U1" s="272"/>
      <c r="V1" s="254" t="s">
        <v>287</v>
      </c>
      <c r="W1" s="255"/>
      <c r="X1" s="262" t="s">
        <v>169</v>
      </c>
    </row>
    <row r="2" spans="1:24" ht="12.75" customHeight="1">
      <c r="A2" s="248"/>
      <c r="B2" s="242" t="s">
        <v>77</v>
      </c>
      <c r="C2" s="243"/>
      <c r="D2" s="257"/>
      <c r="E2" s="4">
        <v>9</v>
      </c>
      <c r="F2" s="259"/>
      <c r="G2" s="260"/>
      <c r="H2" s="259"/>
      <c r="I2" s="260"/>
      <c r="J2" s="251"/>
      <c r="K2" s="241"/>
      <c r="L2" s="251"/>
      <c r="M2" s="241"/>
      <c r="N2" s="251"/>
      <c r="O2" s="241"/>
      <c r="P2" s="252"/>
      <c r="Q2" s="253"/>
      <c r="R2" s="259"/>
      <c r="S2" s="260"/>
      <c r="T2" s="124"/>
      <c r="U2" s="124"/>
      <c r="V2" s="270"/>
      <c r="W2" s="271"/>
      <c r="X2" s="263"/>
    </row>
    <row r="3" spans="1:24" ht="12.75" customHeight="1">
      <c r="A3" s="249"/>
      <c r="B3" s="244"/>
      <c r="C3" s="245"/>
      <c r="D3" s="257"/>
      <c r="E3" s="5">
        <v>11</v>
      </c>
      <c r="F3" s="266"/>
      <c r="G3" s="267"/>
      <c r="H3" s="259"/>
      <c r="I3" s="260"/>
      <c r="J3" s="251"/>
      <c r="K3" s="241"/>
      <c r="L3" s="251"/>
      <c r="M3" s="241"/>
      <c r="N3" s="251"/>
      <c r="O3" s="241"/>
      <c r="P3" s="252"/>
      <c r="Q3" s="253"/>
      <c r="R3" s="259"/>
      <c r="S3" s="260"/>
      <c r="T3" s="125"/>
      <c r="U3" s="125"/>
      <c r="V3" s="240"/>
      <c r="W3" s="241"/>
      <c r="X3" s="263"/>
    </row>
    <row r="4" spans="1:24" ht="12.75" customHeight="1">
      <c r="A4" s="249"/>
      <c r="B4" s="244"/>
      <c r="C4" s="245"/>
      <c r="D4" s="258"/>
      <c r="E4" s="5">
        <v>13</v>
      </c>
      <c r="F4" s="259"/>
      <c r="G4" s="260"/>
      <c r="H4" s="259"/>
      <c r="I4" s="260"/>
      <c r="J4" s="251"/>
      <c r="K4" s="241"/>
      <c r="L4" s="251"/>
      <c r="M4" s="241"/>
      <c r="N4" s="251"/>
      <c r="O4" s="241"/>
      <c r="P4" s="252"/>
      <c r="Q4" s="253"/>
      <c r="R4" s="259"/>
      <c r="S4" s="260"/>
      <c r="T4" s="125"/>
      <c r="U4" s="125"/>
      <c r="V4" s="240"/>
      <c r="W4" s="241"/>
      <c r="X4" s="264"/>
    </row>
    <row r="5" spans="1:24" ht="12.75" customHeight="1">
      <c r="A5" s="249"/>
      <c r="B5" s="244"/>
      <c r="C5" s="245"/>
      <c r="D5" s="258"/>
      <c r="E5" s="5">
        <v>15</v>
      </c>
      <c r="F5" s="266"/>
      <c r="G5" s="267"/>
      <c r="H5" s="259"/>
      <c r="I5" s="260"/>
      <c r="J5" s="251"/>
      <c r="K5" s="241"/>
      <c r="L5" s="251"/>
      <c r="M5" s="241"/>
      <c r="N5" s="251"/>
      <c r="O5" s="241"/>
      <c r="P5" s="252"/>
      <c r="Q5" s="253"/>
      <c r="R5" s="259"/>
      <c r="S5" s="260"/>
      <c r="T5" s="125"/>
      <c r="U5" s="125"/>
      <c r="V5" s="240"/>
      <c r="W5" s="241"/>
      <c r="X5" s="264"/>
    </row>
    <row r="6" spans="1:24" ht="12.75" customHeight="1">
      <c r="A6" s="249"/>
      <c r="B6" s="244"/>
      <c r="C6" s="245"/>
      <c r="D6" s="258"/>
      <c r="E6" s="5">
        <v>17</v>
      </c>
      <c r="F6" s="266"/>
      <c r="G6" s="267"/>
      <c r="H6" s="259"/>
      <c r="I6" s="260"/>
      <c r="J6" s="251"/>
      <c r="K6" s="241"/>
      <c r="L6" s="251"/>
      <c r="M6" s="241"/>
      <c r="N6" s="251"/>
      <c r="O6" s="241"/>
      <c r="P6" s="252"/>
      <c r="Q6" s="253"/>
      <c r="R6" s="259"/>
      <c r="S6" s="260"/>
      <c r="T6" s="125"/>
      <c r="U6" s="125"/>
      <c r="V6" s="240"/>
      <c r="W6" s="241"/>
      <c r="X6" s="264"/>
    </row>
    <row r="7" spans="1:24" ht="12.75" customHeight="1">
      <c r="A7" s="250"/>
      <c r="B7" s="246"/>
      <c r="C7" s="247"/>
      <c r="D7" s="258"/>
      <c r="E7" s="6" t="s">
        <v>54</v>
      </c>
      <c r="F7" s="268"/>
      <c r="G7" s="269"/>
      <c r="H7" s="259"/>
      <c r="I7" s="260"/>
      <c r="J7" s="240"/>
      <c r="K7" s="241"/>
      <c r="L7" s="240"/>
      <c r="M7" s="241"/>
      <c r="N7" s="240" t="s">
        <v>145</v>
      </c>
      <c r="O7" s="241"/>
      <c r="P7" s="240" t="s">
        <v>145</v>
      </c>
      <c r="Q7" s="241"/>
      <c r="R7" s="240"/>
      <c r="S7" s="241"/>
      <c r="T7" s="274" t="s">
        <v>145</v>
      </c>
      <c r="U7" s="275"/>
      <c r="V7" s="274" t="s">
        <v>145</v>
      </c>
      <c r="W7" s="275"/>
      <c r="X7" s="264"/>
    </row>
    <row r="8" spans="1:27" s="49" customFormat="1" ht="29.25">
      <c r="A8" s="2"/>
      <c r="B8" s="101" t="s">
        <v>164</v>
      </c>
      <c r="C8" s="102"/>
      <c r="D8" s="229">
        <f>COUNTIF(F8:W8,"*)")</f>
        <v>0</v>
      </c>
      <c r="E8" s="18"/>
      <c r="F8" s="8" t="s">
        <v>55</v>
      </c>
      <c r="G8" s="9" t="s">
        <v>56</v>
      </c>
      <c r="H8" s="8" t="s">
        <v>55</v>
      </c>
      <c r="I8" s="9" t="s">
        <v>56</v>
      </c>
      <c r="J8" s="8" t="s">
        <v>55</v>
      </c>
      <c r="K8" s="9" t="s">
        <v>56</v>
      </c>
      <c r="L8" s="8" t="s">
        <v>55</v>
      </c>
      <c r="M8" s="9" t="s">
        <v>56</v>
      </c>
      <c r="N8" s="8" t="s">
        <v>55</v>
      </c>
      <c r="O8" s="9" t="s">
        <v>56</v>
      </c>
      <c r="P8" s="8" t="s">
        <v>55</v>
      </c>
      <c r="Q8" s="9" t="s">
        <v>56</v>
      </c>
      <c r="R8" s="8" t="s">
        <v>55</v>
      </c>
      <c r="S8" s="9" t="s">
        <v>56</v>
      </c>
      <c r="T8" s="133" t="s">
        <v>288</v>
      </c>
      <c r="U8" s="148" t="s">
        <v>96</v>
      </c>
      <c r="V8" s="8" t="s">
        <v>55</v>
      </c>
      <c r="W8" s="9" t="s">
        <v>56</v>
      </c>
      <c r="X8" s="230">
        <f>Z8+AA8</f>
        <v>0</v>
      </c>
      <c r="Z8" s="48"/>
      <c r="AA8" s="15"/>
    </row>
    <row r="9" spans="1:27" s="49" customFormat="1" ht="12.75">
      <c r="A9" s="3" t="s">
        <v>57</v>
      </c>
      <c r="B9" s="135" t="s">
        <v>251</v>
      </c>
      <c r="C9" s="135" t="s">
        <v>78</v>
      </c>
      <c r="D9" s="66">
        <f>COUNTIF(F9:W9,"*)")</f>
        <v>1</v>
      </c>
      <c r="E9" s="136">
        <f>SUM(G9+I9+K9+M9+O9+Q9+S9+U9+W9)</f>
        <v>72</v>
      </c>
      <c r="F9" s="67" t="s">
        <v>2</v>
      </c>
      <c r="G9" s="42"/>
      <c r="H9" s="67">
        <v>8</v>
      </c>
      <c r="I9" s="42">
        <v>11</v>
      </c>
      <c r="J9" s="67">
        <v>2</v>
      </c>
      <c r="K9" s="42">
        <v>10</v>
      </c>
      <c r="L9" s="67">
        <v>1</v>
      </c>
      <c r="M9" s="42">
        <v>10</v>
      </c>
      <c r="N9" s="67">
        <v>3</v>
      </c>
      <c r="O9" s="42">
        <v>9</v>
      </c>
      <c r="P9" s="67" t="s">
        <v>8</v>
      </c>
      <c r="Q9" s="42"/>
      <c r="R9" s="67">
        <v>1</v>
      </c>
      <c r="S9" s="42">
        <v>9</v>
      </c>
      <c r="T9" s="196">
        <v>1</v>
      </c>
      <c r="U9" s="127">
        <v>10</v>
      </c>
      <c r="V9" s="67">
        <v>2</v>
      </c>
      <c r="W9" s="42">
        <v>13</v>
      </c>
      <c r="X9" s="68"/>
      <c r="Z9" s="48"/>
      <c r="AA9" s="15"/>
    </row>
    <row r="10" spans="1:27" s="49" customFormat="1" ht="12.75">
      <c r="A10" s="3" t="s">
        <v>58</v>
      </c>
      <c r="B10" s="97" t="s">
        <v>190</v>
      </c>
      <c r="C10" s="98" t="s">
        <v>105</v>
      </c>
      <c r="D10" s="32">
        <f>COUNTIF(F10:W10,"*)")</f>
        <v>1</v>
      </c>
      <c r="E10" s="80">
        <f>SUM(G10+I10+K10+M10+O10+Q10+S10+U10+W10)</f>
        <v>47</v>
      </c>
      <c r="F10" s="11">
        <v>1</v>
      </c>
      <c r="G10" s="12">
        <v>11</v>
      </c>
      <c r="H10" s="11">
        <v>6</v>
      </c>
      <c r="I10" s="12">
        <v>13</v>
      </c>
      <c r="J10" s="11">
        <v>1</v>
      </c>
      <c r="K10" s="12">
        <v>12</v>
      </c>
      <c r="L10" s="11" t="s">
        <v>2</v>
      </c>
      <c r="M10" s="12"/>
      <c r="N10" s="10" t="s">
        <v>8</v>
      </c>
      <c r="O10" s="12"/>
      <c r="P10" s="11" t="s">
        <v>8</v>
      </c>
      <c r="Q10" s="12"/>
      <c r="R10" s="10" t="s">
        <v>8</v>
      </c>
      <c r="S10" s="12"/>
      <c r="T10" s="193" t="s">
        <v>8</v>
      </c>
      <c r="U10" s="31"/>
      <c r="V10" s="11">
        <v>3</v>
      </c>
      <c r="W10" s="12">
        <v>11</v>
      </c>
      <c r="X10" s="45"/>
      <c r="Z10" s="48"/>
      <c r="AA10" s="15"/>
    </row>
    <row r="11" spans="1:27" s="49" customFormat="1" ht="12.75">
      <c r="A11" s="3" t="s">
        <v>59</v>
      </c>
      <c r="B11" s="97" t="s">
        <v>191</v>
      </c>
      <c r="C11" s="97" t="s">
        <v>238</v>
      </c>
      <c r="D11" s="32">
        <f>COUNTIF(F11:W11,"*)")</f>
        <v>1</v>
      </c>
      <c r="E11" s="80">
        <f>SUM(G11+I11+K11+M11+O11+Q11+S11+U11+W11)</f>
        <v>31</v>
      </c>
      <c r="F11" s="11">
        <v>2</v>
      </c>
      <c r="G11" s="12">
        <v>9</v>
      </c>
      <c r="H11" s="11">
        <v>9</v>
      </c>
      <c r="I11" s="12">
        <v>10</v>
      </c>
      <c r="J11" s="11">
        <v>4</v>
      </c>
      <c r="K11" s="12">
        <v>6</v>
      </c>
      <c r="L11" s="11" t="s">
        <v>2</v>
      </c>
      <c r="M11" s="12"/>
      <c r="N11" s="11">
        <v>5</v>
      </c>
      <c r="O11" s="12">
        <v>6</v>
      </c>
      <c r="P11" s="11" t="s">
        <v>8</v>
      </c>
      <c r="Q11" s="12"/>
      <c r="R11" s="10" t="s">
        <v>8</v>
      </c>
      <c r="S11" s="12"/>
      <c r="T11" s="193" t="s">
        <v>8</v>
      </c>
      <c r="U11" s="31"/>
      <c r="V11" s="11" t="s">
        <v>8</v>
      </c>
      <c r="W11" s="12"/>
      <c r="X11" s="45"/>
      <c r="Z11" s="48"/>
      <c r="AA11" s="15"/>
    </row>
    <row r="12" spans="1:27" s="49" customFormat="1" ht="12.75">
      <c r="A12" s="3" t="s">
        <v>60</v>
      </c>
      <c r="B12" s="97" t="s">
        <v>192</v>
      </c>
      <c r="C12" s="97" t="s">
        <v>105</v>
      </c>
      <c r="D12" s="32">
        <f>COUNTIF(F12:W12,"*)")</f>
        <v>1</v>
      </c>
      <c r="E12" s="80">
        <f>SUM(G12+I12+K12+M12+O12+Q12+S12+U12+W12)</f>
        <v>23</v>
      </c>
      <c r="F12" s="11">
        <v>3</v>
      </c>
      <c r="G12" s="12">
        <v>7</v>
      </c>
      <c r="H12" s="10" t="s">
        <v>2</v>
      </c>
      <c r="I12" s="12"/>
      <c r="J12" s="11" t="s">
        <v>8</v>
      </c>
      <c r="K12" s="12"/>
      <c r="L12" s="11">
        <v>2</v>
      </c>
      <c r="M12" s="12">
        <v>8</v>
      </c>
      <c r="N12" s="11" t="s">
        <v>8</v>
      </c>
      <c r="O12" s="12"/>
      <c r="P12" s="11" t="s">
        <v>8</v>
      </c>
      <c r="Q12" s="12"/>
      <c r="R12" s="10" t="s">
        <v>8</v>
      </c>
      <c r="S12" s="12"/>
      <c r="T12" s="193" t="s">
        <v>8</v>
      </c>
      <c r="U12" s="31"/>
      <c r="V12" s="11">
        <v>5</v>
      </c>
      <c r="W12" s="12">
        <v>8</v>
      </c>
      <c r="X12" s="45"/>
      <c r="Z12" s="48"/>
      <c r="AA12" s="15"/>
    </row>
    <row r="13" spans="1:27" s="49" customFormat="1" ht="12.75">
      <c r="A13" s="3" t="s">
        <v>61</v>
      </c>
      <c r="B13" s="97" t="s">
        <v>277</v>
      </c>
      <c r="C13" s="97" t="s">
        <v>105</v>
      </c>
      <c r="D13" s="32">
        <f>COUNTIF(F13:W13,"*)")</f>
        <v>1</v>
      </c>
      <c r="E13" s="81">
        <f>SUM(G13+I13+K13+M13+O13+Q13+S13+W13)</f>
        <v>7</v>
      </c>
      <c r="F13" s="11" t="s">
        <v>2</v>
      </c>
      <c r="G13" s="12"/>
      <c r="H13" s="10" t="s">
        <v>8</v>
      </c>
      <c r="I13" s="12"/>
      <c r="J13" s="11" t="s">
        <v>8</v>
      </c>
      <c r="K13" s="12"/>
      <c r="L13" s="11" t="s">
        <v>8</v>
      </c>
      <c r="M13" s="12"/>
      <c r="N13" s="11" t="s">
        <v>8</v>
      </c>
      <c r="O13" s="12"/>
      <c r="P13" s="11" t="s">
        <v>8</v>
      </c>
      <c r="Q13" s="12"/>
      <c r="R13" s="10" t="s">
        <v>8</v>
      </c>
      <c r="S13" s="12"/>
      <c r="T13" s="193" t="s">
        <v>8</v>
      </c>
      <c r="U13" s="31"/>
      <c r="V13" s="11">
        <v>6</v>
      </c>
      <c r="W13" s="12">
        <v>7</v>
      </c>
      <c r="X13" s="45"/>
      <c r="Z13" s="48"/>
      <c r="AA13" s="15"/>
    </row>
    <row r="14" spans="1:27" s="49" customFormat="1" ht="12.75">
      <c r="A14" s="3"/>
      <c r="B14" s="97"/>
      <c r="C14" s="97"/>
      <c r="D14" s="32">
        <f>COUNTIF(F14:W14,"*)")</f>
        <v>0</v>
      </c>
      <c r="E14" s="81">
        <f>SUM(G14+I14+K14+M14+O14+Q14+S14+W14)</f>
        <v>0</v>
      </c>
      <c r="F14" s="11"/>
      <c r="G14" s="12"/>
      <c r="H14" s="10"/>
      <c r="I14" s="12"/>
      <c r="J14" s="11"/>
      <c r="K14" s="12"/>
      <c r="L14" s="11"/>
      <c r="M14" s="12"/>
      <c r="N14" s="11"/>
      <c r="O14" s="12"/>
      <c r="P14" s="11"/>
      <c r="Q14" s="12"/>
      <c r="R14" s="10"/>
      <c r="S14" s="12"/>
      <c r="T14" s="193"/>
      <c r="U14" s="31"/>
      <c r="V14" s="11"/>
      <c r="W14" s="12"/>
      <c r="X14" s="45"/>
      <c r="Z14" s="48"/>
      <c r="AA14" s="15"/>
    </row>
    <row r="15" spans="1:27" s="49" customFormat="1" ht="12.75">
      <c r="A15" s="209"/>
      <c r="B15" s="213"/>
      <c r="C15" s="202"/>
      <c r="D15" s="203">
        <f>COUNTIF(F15:W15,"*)")</f>
        <v>0</v>
      </c>
      <c r="E15" s="204">
        <f>SUM(G15+I15+K15+M15+O15+Q15+S15+W15)</f>
        <v>0</v>
      </c>
      <c r="F15" s="210"/>
      <c r="G15" s="214"/>
      <c r="H15" s="207"/>
      <c r="I15" s="214"/>
      <c r="J15" s="210"/>
      <c r="K15" s="214"/>
      <c r="L15" s="210"/>
      <c r="M15" s="214"/>
      <c r="N15" s="210"/>
      <c r="O15" s="214"/>
      <c r="P15" s="210"/>
      <c r="Q15" s="214"/>
      <c r="R15" s="207"/>
      <c r="S15" s="214"/>
      <c r="T15" s="217"/>
      <c r="U15" s="218"/>
      <c r="V15" s="210"/>
      <c r="W15" s="214"/>
      <c r="X15" s="200"/>
      <c r="Z15" s="48"/>
      <c r="AA15" s="15"/>
    </row>
    <row r="16" spans="1:27" s="49" customFormat="1" ht="12.75">
      <c r="A16" s="3" t="s">
        <v>57</v>
      </c>
      <c r="B16" s="97" t="s">
        <v>184</v>
      </c>
      <c r="C16" s="97" t="s">
        <v>69</v>
      </c>
      <c r="D16" s="32">
        <f>COUNTIF(F16:W16,"*)")</f>
        <v>1</v>
      </c>
      <c r="E16" s="81">
        <f>SUM(G16+I16+K16+M16+O16+Q16+S16+U16+W16)</f>
        <v>132</v>
      </c>
      <c r="F16" s="11" t="s">
        <v>2</v>
      </c>
      <c r="G16" s="12"/>
      <c r="H16" s="11">
        <v>2</v>
      </c>
      <c r="I16" s="12">
        <v>18</v>
      </c>
      <c r="J16" s="10">
        <v>2</v>
      </c>
      <c r="K16" s="12">
        <v>18</v>
      </c>
      <c r="L16" s="11">
        <v>1</v>
      </c>
      <c r="M16" s="12">
        <v>20</v>
      </c>
      <c r="N16" s="10">
        <v>1</v>
      </c>
      <c r="O16" s="12">
        <v>20</v>
      </c>
      <c r="P16" s="11" t="s">
        <v>8</v>
      </c>
      <c r="Q16" s="12"/>
      <c r="R16" s="10">
        <v>1</v>
      </c>
      <c r="S16" s="12">
        <v>18</v>
      </c>
      <c r="T16" s="193">
        <v>2</v>
      </c>
      <c r="U16" s="31">
        <v>18</v>
      </c>
      <c r="V16" s="11">
        <v>1</v>
      </c>
      <c r="W16" s="12">
        <v>20</v>
      </c>
      <c r="X16" s="45"/>
      <c r="Z16" s="48"/>
      <c r="AA16" s="15"/>
    </row>
    <row r="17" spans="1:27" s="49" customFormat="1" ht="12.75">
      <c r="A17" s="3" t="s">
        <v>58</v>
      </c>
      <c r="B17" s="97" t="s">
        <v>193</v>
      </c>
      <c r="C17" s="97" t="s">
        <v>102</v>
      </c>
      <c r="D17" s="32">
        <f>COUNTIF(F17:W17,"*)")</f>
        <v>1</v>
      </c>
      <c r="E17" s="81">
        <f>SUM(G17+I17+K17+M17+O17+Q17+S17+U17+W17)</f>
        <v>114</v>
      </c>
      <c r="F17" s="11">
        <v>1</v>
      </c>
      <c r="G17" s="12">
        <v>20</v>
      </c>
      <c r="H17" s="10">
        <v>1</v>
      </c>
      <c r="I17" s="12">
        <v>20</v>
      </c>
      <c r="J17" s="10">
        <v>1</v>
      </c>
      <c r="K17" s="12">
        <v>20</v>
      </c>
      <c r="L17" s="11">
        <v>2</v>
      </c>
      <c r="M17" s="12">
        <v>18</v>
      </c>
      <c r="N17" s="10" t="s">
        <v>2</v>
      </c>
      <c r="O17" s="12"/>
      <c r="P17" s="11" t="s">
        <v>8</v>
      </c>
      <c r="Q17" s="12"/>
      <c r="R17" s="10">
        <v>2</v>
      </c>
      <c r="S17" s="12">
        <v>16</v>
      </c>
      <c r="T17" s="193">
        <v>1</v>
      </c>
      <c r="U17" s="31">
        <v>20</v>
      </c>
      <c r="V17" s="11" t="s">
        <v>8</v>
      </c>
      <c r="W17" s="12"/>
      <c r="X17" s="45"/>
      <c r="Z17" s="48"/>
      <c r="AA17" s="15"/>
    </row>
    <row r="18" spans="1:27" s="49" customFormat="1" ht="12.75">
      <c r="A18" s="3" t="s">
        <v>59</v>
      </c>
      <c r="B18" s="97" t="s">
        <v>138</v>
      </c>
      <c r="C18" s="97" t="s">
        <v>102</v>
      </c>
      <c r="D18" s="32">
        <f>COUNTIF(F18:W18,"*)")</f>
        <v>1</v>
      </c>
      <c r="E18" s="81">
        <f>SUM(G18+I18+K18+M18+O18+Q18+S18+U18+W18)</f>
        <v>105</v>
      </c>
      <c r="F18" s="11">
        <v>10</v>
      </c>
      <c r="G18" s="12">
        <v>9</v>
      </c>
      <c r="H18" s="11" t="s">
        <v>2</v>
      </c>
      <c r="I18" s="12"/>
      <c r="J18" s="11">
        <v>3</v>
      </c>
      <c r="K18" s="12">
        <v>16</v>
      </c>
      <c r="L18" s="11">
        <v>3</v>
      </c>
      <c r="M18" s="12">
        <v>16</v>
      </c>
      <c r="N18" s="11">
        <v>2</v>
      </c>
      <c r="O18" s="12">
        <v>18</v>
      </c>
      <c r="P18" s="11" t="s">
        <v>8</v>
      </c>
      <c r="Q18" s="12"/>
      <c r="R18" s="10">
        <v>3</v>
      </c>
      <c r="S18" s="12">
        <v>14</v>
      </c>
      <c r="T18" s="193">
        <v>3</v>
      </c>
      <c r="U18" s="31">
        <v>16</v>
      </c>
      <c r="V18" s="11">
        <v>3</v>
      </c>
      <c r="W18" s="12">
        <v>16</v>
      </c>
      <c r="X18" s="45"/>
      <c r="Z18" s="48"/>
      <c r="AA18" s="15"/>
    </row>
    <row r="19" spans="1:27" s="49" customFormat="1" ht="12.75">
      <c r="A19" s="3" t="s">
        <v>60</v>
      </c>
      <c r="B19" s="97" t="s">
        <v>276</v>
      </c>
      <c r="C19" s="97" t="s">
        <v>6</v>
      </c>
      <c r="D19" s="32">
        <f>COUNTIF(F19:W19,"*)")</f>
        <v>1</v>
      </c>
      <c r="E19" s="81">
        <f>SUM(G19+I19+K19+M19+O19+Q19+S19+U19+W19)</f>
        <v>94</v>
      </c>
      <c r="F19" s="11">
        <v>8</v>
      </c>
      <c r="G19" s="12">
        <v>11</v>
      </c>
      <c r="H19" s="10" t="s">
        <v>2</v>
      </c>
      <c r="I19" s="12"/>
      <c r="J19" s="11">
        <v>4</v>
      </c>
      <c r="K19" s="12">
        <v>15</v>
      </c>
      <c r="L19" s="11">
        <v>4</v>
      </c>
      <c r="M19" s="12">
        <v>15</v>
      </c>
      <c r="N19" s="11">
        <v>6</v>
      </c>
      <c r="O19" s="12">
        <v>13</v>
      </c>
      <c r="P19" s="11" t="s">
        <v>8</v>
      </c>
      <c r="Q19" s="12"/>
      <c r="R19" s="10">
        <v>4</v>
      </c>
      <c r="S19" s="12">
        <v>13</v>
      </c>
      <c r="T19" s="192">
        <v>4</v>
      </c>
      <c r="U19" s="130">
        <v>15</v>
      </c>
      <c r="V19" s="10">
        <v>7</v>
      </c>
      <c r="W19" s="12">
        <v>12</v>
      </c>
      <c r="X19" s="45"/>
      <c r="Z19" s="48"/>
      <c r="AA19" s="15"/>
    </row>
    <row r="20" spans="1:27" s="49" customFormat="1" ht="12.75">
      <c r="A20" s="3" t="s">
        <v>61</v>
      </c>
      <c r="B20" s="97" t="s">
        <v>139</v>
      </c>
      <c r="C20" s="97" t="s">
        <v>105</v>
      </c>
      <c r="D20" s="32">
        <f>COUNTIF(F20:W20,"*)")</f>
        <v>1</v>
      </c>
      <c r="E20" s="81">
        <f>SUM(G20+I20+K20+M20+O20+Q20+S20+U20+W20)</f>
        <v>86</v>
      </c>
      <c r="F20" s="11">
        <v>11</v>
      </c>
      <c r="G20" s="12">
        <v>8</v>
      </c>
      <c r="H20" s="10" t="s">
        <v>346</v>
      </c>
      <c r="I20" s="25"/>
      <c r="J20" s="19">
        <v>7</v>
      </c>
      <c r="K20" s="25">
        <v>12</v>
      </c>
      <c r="L20" s="19">
        <v>5</v>
      </c>
      <c r="M20" s="25">
        <v>14</v>
      </c>
      <c r="N20" s="19">
        <v>7</v>
      </c>
      <c r="O20" s="25">
        <v>12</v>
      </c>
      <c r="P20" s="11" t="s">
        <v>8</v>
      </c>
      <c r="Q20" s="25"/>
      <c r="R20" s="19">
        <v>5</v>
      </c>
      <c r="S20" s="25">
        <v>12</v>
      </c>
      <c r="T20" s="194">
        <v>5</v>
      </c>
      <c r="U20" s="44">
        <v>14</v>
      </c>
      <c r="V20" s="19">
        <v>5</v>
      </c>
      <c r="W20" s="25">
        <v>14</v>
      </c>
      <c r="X20" s="45"/>
      <c r="Z20" s="48"/>
      <c r="AA20" s="15"/>
    </row>
    <row r="21" spans="1:27" s="49" customFormat="1" ht="12.75">
      <c r="A21" s="3" t="s">
        <v>62</v>
      </c>
      <c r="B21" s="97" t="s">
        <v>275</v>
      </c>
      <c r="C21" s="97" t="s">
        <v>6</v>
      </c>
      <c r="D21" s="32">
        <f>COUNTIF(F21:W21,"*)")</f>
        <v>1</v>
      </c>
      <c r="E21" s="81">
        <f>SUM(G21+I21+K21+M21+O21+Q21+S21+U21+W21)</f>
        <v>83</v>
      </c>
      <c r="F21" s="11">
        <v>5</v>
      </c>
      <c r="G21" s="12">
        <v>14</v>
      </c>
      <c r="H21" s="10">
        <v>11</v>
      </c>
      <c r="I21" s="12">
        <v>8</v>
      </c>
      <c r="J21" s="11">
        <v>6</v>
      </c>
      <c r="K21" s="12">
        <v>13</v>
      </c>
      <c r="L21" s="11">
        <v>6</v>
      </c>
      <c r="M21" s="12">
        <v>13</v>
      </c>
      <c r="N21" s="11">
        <v>8</v>
      </c>
      <c r="O21" s="12">
        <v>11</v>
      </c>
      <c r="P21" s="11" t="s">
        <v>8</v>
      </c>
      <c r="Q21" s="12"/>
      <c r="R21" s="10" t="s">
        <v>2</v>
      </c>
      <c r="S21" s="12"/>
      <c r="T21" s="193">
        <v>6</v>
      </c>
      <c r="U21" s="31">
        <v>13</v>
      </c>
      <c r="V21" s="11">
        <v>8</v>
      </c>
      <c r="W21" s="12">
        <v>11</v>
      </c>
      <c r="X21" s="45"/>
      <c r="Z21" s="48"/>
      <c r="AA21" s="15"/>
    </row>
    <row r="22" spans="1:27" s="49" customFormat="1" ht="12.75">
      <c r="A22" s="3" t="s">
        <v>63</v>
      </c>
      <c r="B22" s="97" t="s">
        <v>319</v>
      </c>
      <c r="C22" s="97" t="s">
        <v>105</v>
      </c>
      <c r="D22" s="32">
        <f>COUNTIF(F22:W22,"*)")</f>
        <v>1</v>
      </c>
      <c r="E22" s="81">
        <f>SUM(G22+I22+K22+M22+O22+Q22+S22+U22+W22)</f>
        <v>66</v>
      </c>
      <c r="F22" s="11">
        <v>13</v>
      </c>
      <c r="G22" s="12">
        <v>6</v>
      </c>
      <c r="H22" s="10" t="s">
        <v>347</v>
      </c>
      <c r="I22" s="12"/>
      <c r="J22" s="11">
        <v>10</v>
      </c>
      <c r="K22" s="12">
        <v>9</v>
      </c>
      <c r="L22" s="11">
        <v>8</v>
      </c>
      <c r="M22" s="12">
        <v>11</v>
      </c>
      <c r="N22" s="11">
        <v>9</v>
      </c>
      <c r="O22" s="12">
        <v>10</v>
      </c>
      <c r="P22" s="11" t="s">
        <v>8</v>
      </c>
      <c r="Q22" s="12"/>
      <c r="R22" s="19">
        <v>8</v>
      </c>
      <c r="S22" s="12">
        <v>9</v>
      </c>
      <c r="T22" s="193">
        <v>7</v>
      </c>
      <c r="U22" s="31">
        <v>12</v>
      </c>
      <c r="V22" s="11">
        <v>10</v>
      </c>
      <c r="W22" s="12">
        <v>9</v>
      </c>
      <c r="X22" s="45"/>
      <c r="Z22" s="48"/>
      <c r="AA22" s="15"/>
    </row>
    <row r="23" spans="1:27" s="49" customFormat="1" ht="12.75">
      <c r="A23" s="3" t="s">
        <v>64</v>
      </c>
      <c r="B23" s="97" t="s">
        <v>137</v>
      </c>
      <c r="C23" s="97" t="s">
        <v>274</v>
      </c>
      <c r="D23" s="32">
        <f>COUNTIF(F23:W23,"*)")</f>
        <v>1</v>
      </c>
      <c r="E23" s="81">
        <f>SUM(G23+I23+K23+M23+O23+Q23+S23+U23+W23)</f>
        <v>52</v>
      </c>
      <c r="F23" s="11">
        <v>9</v>
      </c>
      <c r="G23" s="12">
        <v>10</v>
      </c>
      <c r="H23" s="10">
        <v>24</v>
      </c>
      <c r="I23" s="12"/>
      <c r="J23" s="11">
        <v>5</v>
      </c>
      <c r="K23" s="12">
        <v>14</v>
      </c>
      <c r="L23" s="11">
        <v>7</v>
      </c>
      <c r="M23" s="12">
        <v>12</v>
      </c>
      <c r="N23" s="11">
        <v>3</v>
      </c>
      <c r="O23" s="12">
        <v>16</v>
      </c>
      <c r="P23" s="11" t="s">
        <v>8</v>
      </c>
      <c r="Q23" s="12"/>
      <c r="R23" s="19" t="s">
        <v>2</v>
      </c>
      <c r="S23" s="12"/>
      <c r="T23" s="193" t="s">
        <v>8</v>
      </c>
      <c r="U23" s="31"/>
      <c r="V23" s="11" t="s">
        <v>8</v>
      </c>
      <c r="W23" s="12"/>
      <c r="X23" s="45"/>
      <c r="Z23" s="48"/>
      <c r="AA23" s="15"/>
    </row>
    <row r="24" spans="1:27" s="49" customFormat="1" ht="12.75">
      <c r="A24" s="3" t="s">
        <v>65</v>
      </c>
      <c r="B24" s="98" t="s">
        <v>159</v>
      </c>
      <c r="C24" s="97" t="s">
        <v>105</v>
      </c>
      <c r="D24" s="32">
        <f>COUNTIF(F24:W24,"*)")</f>
        <v>1</v>
      </c>
      <c r="E24" s="81">
        <f>SUM(G24+I24+K24+M24+O24+Q24+S24+U24+W24)</f>
        <v>40</v>
      </c>
      <c r="F24" s="11" t="s">
        <v>2</v>
      </c>
      <c r="G24" s="12"/>
      <c r="H24" s="10">
        <v>31</v>
      </c>
      <c r="I24" s="12"/>
      <c r="J24" s="11">
        <v>11</v>
      </c>
      <c r="K24" s="12">
        <v>8</v>
      </c>
      <c r="L24" s="11">
        <v>10</v>
      </c>
      <c r="M24" s="12">
        <v>9</v>
      </c>
      <c r="N24" s="11" t="s">
        <v>8</v>
      </c>
      <c r="O24" s="12"/>
      <c r="P24" s="11" t="s">
        <v>8</v>
      </c>
      <c r="Q24" s="12"/>
      <c r="R24" s="19">
        <v>7</v>
      </c>
      <c r="S24" s="12">
        <v>10</v>
      </c>
      <c r="T24" s="193">
        <v>12</v>
      </c>
      <c r="U24" s="31">
        <v>7</v>
      </c>
      <c r="V24" s="11">
        <v>13</v>
      </c>
      <c r="W24" s="12">
        <v>6</v>
      </c>
      <c r="X24" s="45"/>
      <c r="Z24" s="48"/>
      <c r="AA24" s="15"/>
    </row>
    <row r="25" spans="1:27" s="49" customFormat="1" ht="12.75">
      <c r="A25" s="3" t="s">
        <v>167</v>
      </c>
      <c r="B25" s="98" t="s">
        <v>12</v>
      </c>
      <c r="C25" s="98" t="s">
        <v>274</v>
      </c>
      <c r="D25" s="32">
        <f>COUNTIF(F25:W25,"*)")</f>
        <v>1</v>
      </c>
      <c r="E25" s="81">
        <f>SUM(G25+I25+K25+M25+O25+Q25+S25+U25+W25)</f>
        <v>37</v>
      </c>
      <c r="F25" s="11">
        <v>3</v>
      </c>
      <c r="G25" s="12">
        <v>16</v>
      </c>
      <c r="H25" s="10" t="s">
        <v>2</v>
      </c>
      <c r="I25" s="12"/>
      <c r="J25" s="11">
        <v>8</v>
      </c>
      <c r="K25" s="12">
        <v>11</v>
      </c>
      <c r="L25" s="11">
        <v>9</v>
      </c>
      <c r="M25" s="12">
        <v>10</v>
      </c>
      <c r="N25" s="11" t="s">
        <v>8</v>
      </c>
      <c r="O25" s="12"/>
      <c r="P25" s="11" t="s">
        <v>8</v>
      </c>
      <c r="Q25" s="12"/>
      <c r="R25" s="19" t="s">
        <v>8</v>
      </c>
      <c r="S25" s="12"/>
      <c r="T25" s="192" t="s">
        <v>8</v>
      </c>
      <c r="U25" s="130"/>
      <c r="V25" s="10" t="s">
        <v>8</v>
      </c>
      <c r="W25" s="12"/>
      <c r="X25" s="45"/>
      <c r="Z25" s="48"/>
      <c r="AA25" s="15"/>
    </row>
    <row r="26" spans="1:27" s="49" customFormat="1" ht="12.75">
      <c r="A26" s="3" t="s">
        <v>171</v>
      </c>
      <c r="B26" s="98" t="s">
        <v>158</v>
      </c>
      <c r="C26" s="98" t="s">
        <v>105</v>
      </c>
      <c r="D26" s="32">
        <f>COUNTIF(F26:W26,"*)")</f>
        <v>1</v>
      </c>
      <c r="E26" s="81">
        <f>SUM(G26+I26+K26+M26+O26+Q26+S26+U26+W26)</f>
        <v>35</v>
      </c>
      <c r="F26" s="11" t="s">
        <v>2</v>
      </c>
      <c r="G26" s="12"/>
      <c r="H26" s="10">
        <v>30</v>
      </c>
      <c r="I26" s="25"/>
      <c r="J26" s="19">
        <v>9</v>
      </c>
      <c r="K26" s="25">
        <v>10</v>
      </c>
      <c r="L26" s="19" t="s">
        <v>8</v>
      </c>
      <c r="M26" s="25"/>
      <c r="N26" s="19">
        <v>11</v>
      </c>
      <c r="O26" s="25">
        <v>8</v>
      </c>
      <c r="P26" s="19" t="s">
        <v>8</v>
      </c>
      <c r="Q26" s="25"/>
      <c r="R26" s="19" t="s">
        <v>8</v>
      </c>
      <c r="S26" s="25"/>
      <c r="T26" s="194">
        <v>9</v>
      </c>
      <c r="U26" s="44">
        <v>10</v>
      </c>
      <c r="V26" s="19">
        <v>12</v>
      </c>
      <c r="W26" s="25">
        <v>7</v>
      </c>
      <c r="X26" s="45"/>
      <c r="Z26" s="48"/>
      <c r="AA26" s="15"/>
    </row>
    <row r="27" spans="1:27" s="49" customFormat="1" ht="12.75">
      <c r="A27" s="3" t="s">
        <v>170</v>
      </c>
      <c r="B27" s="98" t="s">
        <v>320</v>
      </c>
      <c r="C27" s="97" t="s">
        <v>102</v>
      </c>
      <c r="D27" s="32">
        <f>COUNTIF(F27:W27,"*)")</f>
        <v>1</v>
      </c>
      <c r="E27" s="81">
        <f>SUM(G27+I27+K27+M27+O27+Q27+S27+U27+W27)</f>
        <v>27</v>
      </c>
      <c r="F27" s="11">
        <v>15</v>
      </c>
      <c r="G27" s="12">
        <v>4</v>
      </c>
      <c r="H27" s="10">
        <v>37</v>
      </c>
      <c r="I27" s="25"/>
      <c r="J27" s="19">
        <v>13</v>
      </c>
      <c r="K27" s="25">
        <v>6</v>
      </c>
      <c r="L27" s="19" t="s">
        <v>2</v>
      </c>
      <c r="M27" s="25"/>
      <c r="N27" s="19">
        <v>29</v>
      </c>
      <c r="O27" s="25"/>
      <c r="P27" s="19" t="s">
        <v>8</v>
      </c>
      <c r="Q27" s="25"/>
      <c r="R27" s="19">
        <v>9</v>
      </c>
      <c r="S27" s="25">
        <v>8</v>
      </c>
      <c r="T27" s="194">
        <v>13</v>
      </c>
      <c r="U27" s="44">
        <v>6</v>
      </c>
      <c r="V27" s="19">
        <v>16</v>
      </c>
      <c r="W27" s="25">
        <v>3</v>
      </c>
      <c r="X27" s="45"/>
      <c r="Z27" s="48"/>
      <c r="AA27" s="15"/>
    </row>
    <row r="28" spans="1:27" s="49" customFormat="1" ht="12.75">
      <c r="A28" s="3" t="s">
        <v>172</v>
      </c>
      <c r="B28" s="98" t="s">
        <v>208</v>
      </c>
      <c r="C28" s="98" t="s">
        <v>69</v>
      </c>
      <c r="D28" s="32">
        <f>COUNTIF(F28:W28,"*)")</f>
        <v>1</v>
      </c>
      <c r="E28" s="81">
        <f>SUM(G28+I28+K28+M28+O28+Q28+S28+U28+W28)</f>
        <v>26</v>
      </c>
      <c r="F28" s="11" t="s">
        <v>2</v>
      </c>
      <c r="G28" s="12"/>
      <c r="H28" s="10" t="s">
        <v>8</v>
      </c>
      <c r="I28" s="25"/>
      <c r="J28" s="19" t="s">
        <v>8</v>
      </c>
      <c r="K28" s="25"/>
      <c r="L28" s="19" t="s">
        <v>8</v>
      </c>
      <c r="M28" s="25"/>
      <c r="N28" s="19">
        <v>15</v>
      </c>
      <c r="O28" s="25">
        <v>4</v>
      </c>
      <c r="P28" s="19" t="s">
        <v>8</v>
      </c>
      <c r="Q28" s="25"/>
      <c r="R28" s="19">
        <v>6</v>
      </c>
      <c r="S28" s="25">
        <v>11</v>
      </c>
      <c r="T28" s="194">
        <v>8</v>
      </c>
      <c r="U28" s="44">
        <v>11</v>
      </c>
      <c r="V28" s="19" t="s">
        <v>8</v>
      </c>
      <c r="W28" s="25"/>
      <c r="X28" s="45"/>
      <c r="Z28" s="48"/>
      <c r="AA28" s="15"/>
    </row>
    <row r="29" spans="1:27" s="49" customFormat="1" ht="12.75">
      <c r="A29" s="3" t="s">
        <v>173</v>
      </c>
      <c r="B29" s="98" t="s">
        <v>11</v>
      </c>
      <c r="C29" s="98" t="s">
        <v>181</v>
      </c>
      <c r="D29" s="32">
        <f>COUNTIF(F29:W29,"*)")</f>
        <v>1</v>
      </c>
      <c r="E29" s="81">
        <f>SUM(G29+I29+K29+M29+O29+Q29+S29+U29+W29)</f>
        <v>18</v>
      </c>
      <c r="F29" s="11">
        <v>2</v>
      </c>
      <c r="G29" s="12">
        <v>18</v>
      </c>
      <c r="H29" s="10" t="s">
        <v>2</v>
      </c>
      <c r="I29" s="25"/>
      <c r="J29" s="19" t="s">
        <v>8</v>
      </c>
      <c r="K29" s="25"/>
      <c r="L29" s="19" t="s">
        <v>8</v>
      </c>
      <c r="M29" s="25"/>
      <c r="N29" s="19" t="s">
        <v>8</v>
      </c>
      <c r="O29" s="25"/>
      <c r="P29" s="19" t="s">
        <v>8</v>
      </c>
      <c r="Q29" s="25"/>
      <c r="R29" s="19" t="s">
        <v>8</v>
      </c>
      <c r="S29" s="25"/>
      <c r="T29" s="194" t="s">
        <v>8</v>
      </c>
      <c r="U29" s="44"/>
      <c r="V29" s="19" t="s">
        <v>8</v>
      </c>
      <c r="W29" s="25"/>
      <c r="X29" s="45"/>
      <c r="Z29" s="48"/>
      <c r="AA29" s="15"/>
    </row>
    <row r="30" spans="1:27" s="49" customFormat="1" ht="12.75">
      <c r="A30" s="3" t="s">
        <v>174</v>
      </c>
      <c r="B30" s="98" t="s">
        <v>289</v>
      </c>
      <c r="C30" s="98" t="s">
        <v>274</v>
      </c>
      <c r="D30" s="32">
        <f>COUNTIF(F30:W30,"*)")</f>
        <v>1</v>
      </c>
      <c r="E30" s="81">
        <f>SUM(G30+I30+K30+M30+O30+Q30+S30+U30+W30)</f>
        <v>15</v>
      </c>
      <c r="F30" s="11">
        <v>17</v>
      </c>
      <c r="G30" s="12">
        <v>2</v>
      </c>
      <c r="H30" s="10">
        <v>36</v>
      </c>
      <c r="I30" s="25"/>
      <c r="J30" s="19">
        <v>14</v>
      </c>
      <c r="K30" s="25">
        <v>5</v>
      </c>
      <c r="L30" s="19">
        <v>11</v>
      </c>
      <c r="M30" s="25">
        <v>8</v>
      </c>
      <c r="N30" s="19">
        <v>21</v>
      </c>
      <c r="O30" s="25"/>
      <c r="P30" s="19" t="s">
        <v>8</v>
      </c>
      <c r="Q30" s="25"/>
      <c r="R30" s="19" t="s">
        <v>2</v>
      </c>
      <c r="S30" s="25"/>
      <c r="T30" s="194" t="s">
        <v>8</v>
      </c>
      <c r="U30" s="44"/>
      <c r="V30" s="19" t="s">
        <v>8</v>
      </c>
      <c r="W30" s="25"/>
      <c r="X30" s="45"/>
      <c r="Z30" s="48"/>
      <c r="AA30" s="15"/>
    </row>
    <row r="31" spans="1:27" s="49" customFormat="1" ht="12.75">
      <c r="A31" s="3" t="s">
        <v>175</v>
      </c>
      <c r="B31" s="98" t="s">
        <v>36</v>
      </c>
      <c r="C31" s="97" t="s">
        <v>135</v>
      </c>
      <c r="D31" s="32">
        <f>COUNTIF(F31:W31,"*)")</f>
        <v>1</v>
      </c>
      <c r="E31" s="81">
        <f>SUM(G31+I31+K31+M31+O31+Q31+S31+U31+W31)</f>
        <v>8</v>
      </c>
      <c r="F31" s="11" t="s">
        <v>2</v>
      </c>
      <c r="G31" s="12"/>
      <c r="H31" s="10" t="s">
        <v>8</v>
      </c>
      <c r="I31" s="25"/>
      <c r="J31" s="19" t="s">
        <v>8</v>
      </c>
      <c r="K31" s="25"/>
      <c r="L31" s="19" t="s">
        <v>8</v>
      </c>
      <c r="M31" s="25"/>
      <c r="N31" s="19" t="s">
        <v>8</v>
      </c>
      <c r="O31" s="25"/>
      <c r="P31" s="19" t="s">
        <v>8</v>
      </c>
      <c r="Q31" s="25"/>
      <c r="R31" s="19" t="s">
        <v>8</v>
      </c>
      <c r="S31" s="25"/>
      <c r="T31" s="194">
        <v>11</v>
      </c>
      <c r="U31" s="44">
        <v>8</v>
      </c>
      <c r="V31" s="19" t="s">
        <v>8</v>
      </c>
      <c r="W31" s="25"/>
      <c r="X31" s="45"/>
      <c r="Z31" s="48"/>
      <c r="AA31" s="15"/>
    </row>
    <row r="32" spans="1:27" s="49" customFormat="1" ht="12.75">
      <c r="A32" s="3" t="s">
        <v>176</v>
      </c>
      <c r="B32" s="98" t="s">
        <v>160</v>
      </c>
      <c r="C32" s="98" t="s">
        <v>50</v>
      </c>
      <c r="D32" s="32">
        <f>COUNTIF(F32:W32,"*)")</f>
        <v>1</v>
      </c>
      <c r="E32" s="81">
        <f>SUM(G32+I32+K32+M32+O32+Q32+S32+U32+W32)</f>
        <v>7</v>
      </c>
      <c r="F32" s="11" t="s">
        <v>2</v>
      </c>
      <c r="G32" s="25"/>
      <c r="H32" s="11">
        <v>34</v>
      </c>
      <c r="I32" s="25"/>
      <c r="J32" s="19">
        <v>12</v>
      </c>
      <c r="K32" s="25">
        <v>7</v>
      </c>
      <c r="L32" s="19" t="s">
        <v>8</v>
      </c>
      <c r="M32" s="25"/>
      <c r="N32" s="19" t="s">
        <v>8</v>
      </c>
      <c r="O32" s="25"/>
      <c r="P32" s="19" t="s">
        <v>8</v>
      </c>
      <c r="Q32" s="25"/>
      <c r="R32" s="19" t="s">
        <v>8</v>
      </c>
      <c r="S32" s="25"/>
      <c r="T32" s="194" t="s">
        <v>8</v>
      </c>
      <c r="U32" s="44"/>
      <c r="V32" s="19" t="s">
        <v>8</v>
      </c>
      <c r="W32" s="25"/>
      <c r="X32" s="77"/>
      <c r="Z32" s="48"/>
      <c r="AA32" s="15"/>
    </row>
    <row r="33" spans="1:27" s="49" customFormat="1" ht="12.75">
      <c r="A33" s="3" t="s">
        <v>177</v>
      </c>
      <c r="B33" s="98" t="s">
        <v>141</v>
      </c>
      <c r="C33" s="98" t="s">
        <v>6</v>
      </c>
      <c r="D33" s="32">
        <f>COUNTIF(F33:W33,"*)")</f>
        <v>1</v>
      </c>
      <c r="E33" s="81">
        <f>SUM(G33+I33+K33+M33+O33+Q33+S33+U33+W33)</f>
        <v>7</v>
      </c>
      <c r="F33" s="11">
        <v>12</v>
      </c>
      <c r="G33" s="25">
        <v>7</v>
      </c>
      <c r="H33" s="10" t="s">
        <v>2</v>
      </c>
      <c r="I33" s="25"/>
      <c r="J33" s="19" t="s">
        <v>8</v>
      </c>
      <c r="K33" s="25"/>
      <c r="L33" s="19" t="s">
        <v>8</v>
      </c>
      <c r="M33" s="25"/>
      <c r="N33" s="19" t="s">
        <v>8</v>
      </c>
      <c r="O33" s="25"/>
      <c r="P33" s="19" t="s">
        <v>8</v>
      </c>
      <c r="Q33" s="25"/>
      <c r="R33" s="19" t="s">
        <v>8</v>
      </c>
      <c r="S33" s="25"/>
      <c r="T33" s="194" t="s">
        <v>8</v>
      </c>
      <c r="U33" s="44"/>
      <c r="V33" s="19" t="s">
        <v>8</v>
      </c>
      <c r="W33" s="25"/>
      <c r="X33" s="77"/>
      <c r="Z33" s="48"/>
      <c r="AA33" s="15"/>
    </row>
    <row r="34" spans="1:27" s="49" customFormat="1" ht="12.75">
      <c r="A34" s="3" t="s">
        <v>179</v>
      </c>
      <c r="B34" s="98" t="s">
        <v>210</v>
      </c>
      <c r="C34" s="98" t="s">
        <v>328</v>
      </c>
      <c r="D34" s="32">
        <f>COUNTIF(F34:W34,"*)")</f>
        <v>1</v>
      </c>
      <c r="E34" s="81">
        <f>SUM(G34+I34+K34+M34+O34+Q34+S34+U34+W34)</f>
        <v>1</v>
      </c>
      <c r="F34" s="11" t="s">
        <v>2</v>
      </c>
      <c r="G34" s="25"/>
      <c r="H34" s="11" t="s">
        <v>8</v>
      </c>
      <c r="I34" s="25"/>
      <c r="J34" s="19" t="s">
        <v>8</v>
      </c>
      <c r="K34" s="25"/>
      <c r="L34" s="19" t="s">
        <v>8</v>
      </c>
      <c r="M34" s="25"/>
      <c r="N34" s="19">
        <v>20</v>
      </c>
      <c r="O34" s="25">
        <v>1</v>
      </c>
      <c r="P34" s="19" t="s">
        <v>8</v>
      </c>
      <c r="Q34" s="25"/>
      <c r="R34" s="19" t="s">
        <v>8</v>
      </c>
      <c r="S34" s="25"/>
      <c r="T34" s="194" t="s">
        <v>8</v>
      </c>
      <c r="U34" s="44"/>
      <c r="V34" s="19" t="s">
        <v>8</v>
      </c>
      <c r="W34" s="25"/>
      <c r="X34" s="77"/>
      <c r="Z34" s="48"/>
      <c r="AA34" s="15"/>
    </row>
    <row r="35" spans="1:24" ht="12.75">
      <c r="A35" s="3"/>
      <c r="B35" s="100"/>
      <c r="C35" s="100"/>
      <c r="D35" s="220">
        <f>COUNTIF(F35:W35,"*)")</f>
        <v>0</v>
      </c>
      <c r="E35" s="86">
        <f>SUM(G35+I35+K35+M35+O35+Q35+S35+U35+W35)</f>
        <v>0</v>
      </c>
      <c r="F35" s="13"/>
      <c r="G35" s="14"/>
      <c r="H35" s="13"/>
      <c r="I35" s="14"/>
      <c r="J35" s="13"/>
      <c r="K35" s="14"/>
      <c r="L35" s="13"/>
      <c r="M35" s="14"/>
      <c r="N35" s="13"/>
      <c r="O35" s="14"/>
      <c r="P35" s="13"/>
      <c r="Q35" s="14"/>
      <c r="R35" s="13"/>
      <c r="S35" s="14"/>
      <c r="T35" s="199"/>
      <c r="U35" s="128"/>
      <c r="V35" s="13"/>
      <c r="W35" s="14"/>
      <c r="X35" s="46"/>
    </row>
    <row r="179" ht="12.75">
      <c r="Z179" t="e">
        <f>E179/$E$177</f>
        <v>#DIV/0!</v>
      </c>
    </row>
    <row r="180" ht="12.75">
      <c r="Z180" t="e">
        <f>E180/E177</f>
        <v>#DIV/0!</v>
      </c>
    </row>
    <row r="181" ht="12.75">
      <c r="Z181" t="e">
        <f>E181/E177</f>
        <v>#DIV/0!</v>
      </c>
    </row>
    <row r="182" ht="12.75">
      <c r="Z182" t="e">
        <f>E182/E177</f>
        <v>#DIV/0!</v>
      </c>
    </row>
    <row r="183" ht="12.75">
      <c r="Z183" t="e">
        <f>E183/E177</f>
        <v>#DIV/0!</v>
      </c>
    </row>
    <row r="184" ht="12.75">
      <c r="Z184" t="e">
        <f>E184/E177</f>
        <v>#DIV/0!</v>
      </c>
    </row>
    <row r="185" ht="12.75">
      <c r="Z185" t="e">
        <f>E185/E177</f>
        <v>#DIV/0!</v>
      </c>
    </row>
    <row r="186" ht="12.75">
      <c r="Z186" t="e">
        <f>E186/E177</f>
        <v>#DIV/0!</v>
      </c>
    </row>
    <row r="187" ht="12.75">
      <c r="Z187" t="e">
        <f>E187/E177</f>
        <v>#DIV/0!</v>
      </c>
    </row>
    <row r="188" ht="12.75">
      <c r="Z188" t="e">
        <f>E188/E177</f>
        <v>#DIV/0!</v>
      </c>
    </row>
    <row r="189" ht="12.75">
      <c r="Z189" t="e">
        <f>E189/E177</f>
        <v>#DIV/0!</v>
      </c>
    </row>
    <row r="190" ht="12.75">
      <c r="Z190" t="e">
        <f>E190/E177</f>
        <v>#DIV/0!</v>
      </c>
    </row>
    <row r="191" ht="12.75">
      <c r="Z191" t="e">
        <f>E191/E177</f>
        <v>#DIV/0!</v>
      </c>
    </row>
    <row r="192" ht="12.75">
      <c r="Z192" t="e">
        <f>E192/E177</f>
        <v>#DIV/0!</v>
      </c>
    </row>
    <row r="193" ht="12.75">
      <c r="Z193" t="e">
        <f>E193/E177</f>
        <v>#DIV/0!</v>
      </c>
    </row>
    <row r="194" ht="12.75">
      <c r="Z194" t="e">
        <f>E194/E177</f>
        <v>#DIV/0!</v>
      </c>
    </row>
    <row r="195" ht="12.75">
      <c r="Z195" t="e">
        <f>E195/E177</f>
        <v>#DIV/0!</v>
      </c>
    </row>
    <row r="196" spans="2:26" ht="12.75">
      <c r="B196" s="178"/>
      <c r="Z196" t="e">
        <f>E196/E177</f>
        <v>#DIV/0!</v>
      </c>
    </row>
  </sheetData>
  <sheetProtection/>
  <mergeCells count="62">
    <mergeCell ref="F7:G7"/>
    <mergeCell ref="H7:I7"/>
    <mergeCell ref="J7:K7"/>
    <mergeCell ref="L7:M7"/>
    <mergeCell ref="N7:O7"/>
    <mergeCell ref="P7:Q7"/>
    <mergeCell ref="R7:S7"/>
    <mergeCell ref="L5:M5"/>
    <mergeCell ref="N5:O5"/>
    <mergeCell ref="P5:Q5"/>
    <mergeCell ref="R5:S5"/>
    <mergeCell ref="N6:O6"/>
    <mergeCell ref="V7:W7"/>
    <mergeCell ref="P6:Q6"/>
    <mergeCell ref="R6:S6"/>
    <mergeCell ref="V6:W6"/>
    <mergeCell ref="H6:I6"/>
    <mergeCell ref="J6:K6"/>
    <mergeCell ref="L6:M6"/>
    <mergeCell ref="V5:W5"/>
    <mergeCell ref="R3:S3"/>
    <mergeCell ref="V3:W3"/>
    <mergeCell ref="F4:G4"/>
    <mergeCell ref="H4:I4"/>
    <mergeCell ref="J4:K4"/>
    <mergeCell ref="L4:M4"/>
    <mergeCell ref="R4:S4"/>
    <mergeCell ref="V4:W4"/>
    <mergeCell ref="F3:G3"/>
    <mergeCell ref="H3:I3"/>
    <mergeCell ref="A2:A7"/>
    <mergeCell ref="B2:C7"/>
    <mergeCell ref="F2:G2"/>
    <mergeCell ref="H2:I2"/>
    <mergeCell ref="H5:I5"/>
    <mergeCell ref="D1:D7"/>
    <mergeCell ref="F1:G1"/>
    <mergeCell ref="H1:I1"/>
    <mergeCell ref="F5:G5"/>
    <mergeCell ref="F6:G6"/>
    <mergeCell ref="J3:K3"/>
    <mergeCell ref="L3:M3"/>
    <mergeCell ref="J5:K5"/>
    <mergeCell ref="P1:Q1"/>
    <mergeCell ref="J2:K2"/>
    <mergeCell ref="L2:M2"/>
    <mergeCell ref="P2:Q2"/>
    <mergeCell ref="N2:O2"/>
    <mergeCell ref="R1:S1"/>
    <mergeCell ref="V1:W1"/>
    <mergeCell ref="J1:K1"/>
    <mergeCell ref="L1:M1"/>
    <mergeCell ref="V2:W2"/>
    <mergeCell ref="R2:S2"/>
    <mergeCell ref="X1:X7"/>
    <mergeCell ref="N3:O3"/>
    <mergeCell ref="P3:Q3"/>
    <mergeCell ref="N4:O4"/>
    <mergeCell ref="P4:Q4"/>
    <mergeCell ref="T1:U1"/>
    <mergeCell ref="T7:U7"/>
    <mergeCell ref="N1:O1"/>
  </mergeCells>
  <printOptions horizontalCentered="1"/>
  <pageMargins left="0.3937007874015748" right="0.3937007874015748" top="0.3937007874015748" bottom="0.3937007874015748" header="0.5118110236220472" footer="0.5118110236220472"/>
  <pageSetup orientation="landscape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6"/>
  <dimension ref="A1:AA197"/>
  <sheetViews>
    <sheetView showZeros="0" zoomScalePageLayoutView="0" workbookViewId="0" topLeftCell="A1">
      <pane xSplit="2" ySplit="7" topLeftCell="C8" activePane="bottomRight" state="frozen"/>
      <selection pane="topLeft" activeCell="F1" sqref="F1:W1"/>
      <selection pane="topRight" activeCell="F1" sqref="F1:W1"/>
      <selection pane="bottomLeft" activeCell="F1" sqref="F1:W1"/>
      <selection pane="bottomRight" activeCell="A1" sqref="A1"/>
    </sheetView>
  </sheetViews>
  <sheetFormatPr defaultColWidth="11.421875" defaultRowHeight="12.75"/>
  <cols>
    <col min="1" max="1" width="3.28125" style="0" customWidth="1"/>
    <col min="2" max="2" width="20.421875" style="0" customWidth="1"/>
    <col min="3" max="3" width="38.00390625" style="0" customWidth="1"/>
    <col min="4" max="4" width="2.421875" style="0" customWidth="1"/>
    <col min="5" max="5" width="4.7109375" style="0" customWidth="1"/>
    <col min="6" max="23" width="3.8515625" style="0" customWidth="1"/>
    <col min="24" max="24" width="3.421875" style="0" customWidth="1"/>
    <col min="25" max="25" width="0" style="0" hidden="1" customWidth="1"/>
    <col min="26" max="26" width="7.421875" style="0" customWidth="1"/>
    <col min="27" max="27" width="5.28125" style="0" customWidth="1"/>
    <col min="28" max="28" width="4.7109375" style="0" customWidth="1"/>
  </cols>
  <sheetData>
    <row r="1" spans="1:24" ht="104.25" customHeight="1">
      <c r="A1" s="7"/>
      <c r="B1" s="1" t="s">
        <v>52</v>
      </c>
      <c r="C1" s="1" t="s">
        <v>53</v>
      </c>
      <c r="D1" s="256" t="s">
        <v>168</v>
      </c>
      <c r="E1" s="233"/>
      <c r="F1" s="254" t="s">
        <v>282</v>
      </c>
      <c r="G1" s="255"/>
      <c r="H1" s="254" t="s">
        <v>5</v>
      </c>
      <c r="I1" s="255"/>
      <c r="J1" s="254" t="s">
        <v>266</v>
      </c>
      <c r="K1" s="255"/>
      <c r="L1" s="254" t="s">
        <v>267</v>
      </c>
      <c r="M1" s="255"/>
      <c r="N1" s="254" t="s">
        <v>223</v>
      </c>
      <c r="O1" s="255"/>
      <c r="P1" s="238" t="s">
        <v>94</v>
      </c>
      <c r="Q1" s="239"/>
      <c r="R1" s="261" t="s">
        <v>130</v>
      </c>
      <c r="S1" s="255"/>
      <c r="T1" s="238" t="s">
        <v>131</v>
      </c>
      <c r="U1" s="272"/>
      <c r="V1" s="254" t="s">
        <v>287</v>
      </c>
      <c r="W1" s="255"/>
      <c r="X1" s="262" t="s">
        <v>169</v>
      </c>
    </row>
    <row r="2" spans="1:24" ht="12.75" customHeight="1">
      <c r="A2" s="248"/>
      <c r="B2" s="242" t="s">
        <v>77</v>
      </c>
      <c r="C2" s="243"/>
      <c r="D2" s="257"/>
      <c r="E2" s="4">
        <v>9</v>
      </c>
      <c r="F2" s="259"/>
      <c r="G2" s="260"/>
      <c r="H2" s="259"/>
      <c r="I2" s="260"/>
      <c r="J2" s="251"/>
      <c r="K2" s="241"/>
      <c r="L2" s="251"/>
      <c r="M2" s="241"/>
      <c r="N2" s="251"/>
      <c r="O2" s="241"/>
      <c r="P2" s="252"/>
      <c r="Q2" s="253"/>
      <c r="R2" s="259"/>
      <c r="S2" s="260"/>
      <c r="T2" s="124"/>
      <c r="U2" s="124"/>
      <c r="V2" s="270"/>
      <c r="W2" s="271"/>
      <c r="X2" s="263"/>
    </row>
    <row r="3" spans="1:24" ht="12.75" customHeight="1">
      <c r="A3" s="249"/>
      <c r="B3" s="244"/>
      <c r="C3" s="245"/>
      <c r="D3" s="257"/>
      <c r="E3" s="5">
        <v>11</v>
      </c>
      <c r="F3" s="266"/>
      <c r="G3" s="267"/>
      <c r="H3" s="259"/>
      <c r="I3" s="260"/>
      <c r="J3" s="251"/>
      <c r="K3" s="241"/>
      <c r="L3" s="251"/>
      <c r="M3" s="241"/>
      <c r="N3" s="251"/>
      <c r="O3" s="241"/>
      <c r="P3" s="252"/>
      <c r="Q3" s="253"/>
      <c r="R3" s="259"/>
      <c r="S3" s="260"/>
      <c r="T3" s="125"/>
      <c r="U3" s="125"/>
      <c r="V3" s="240"/>
      <c r="W3" s="241"/>
      <c r="X3" s="263"/>
    </row>
    <row r="4" spans="1:24" ht="12.75" customHeight="1">
      <c r="A4" s="249"/>
      <c r="B4" s="244"/>
      <c r="C4" s="245"/>
      <c r="D4" s="258"/>
      <c r="E4" s="5">
        <v>13</v>
      </c>
      <c r="F4" s="259"/>
      <c r="G4" s="260"/>
      <c r="H4" s="259"/>
      <c r="I4" s="260"/>
      <c r="J4" s="251"/>
      <c r="K4" s="241"/>
      <c r="L4" s="251"/>
      <c r="M4" s="241"/>
      <c r="N4" s="251"/>
      <c r="O4" s="241"/>
      <c r="P4" s="252"/>
      <c r="Q4" s="253"/>
      <c r="R4" s="259"/>
      <c r="S4" s="260"/>
      <c r="T4" s="125"/>
      <c r="U4" s="125"/>
      <c r="V4" s="240"/>
      <c r="W4" s="241"/>
      <c r="X4" s="264"/>
    </row>
    <row r="5" spans="1:24" ht="12.75" customHeight="1">
      <c r="A5" s="249"/>
      <c r="B5" s="244"/>
      <c r="C5" s="245"/>
      <c r="D5" s="258"/>
      <c r="E5" s="5">
        <v>15</v>
      </c>
      <c r="F5" s="266"/>
      <c r="G5" s="267"/>
      <c r="H5" s="259"/>
      <c r="I5" s="260"/>
      <c r="J5" s="251"/>
      <c r="K5" s="241"/>
      <c r="L5" s="251"/>
      <c r="M5" s="241"/>
      <c r="N5" s="251"/>
      <c r="O5" s="241"/>
      <c r="P5" s="252"/>
      <c r="Q5" s="253"/>
      <c r="R5" s="259"/>
      <c r="S5" s="260"/>
      <c r="T5" s="125"/>
      <c r="U5" s="125"/>
      <c r="V5" s="240"/>
      <c r="W5" s="241"/>
      <c r="X5" s="264"/>
    </row>
    <row r="6" spans="1:24" ht="12.75" customHeight="1">
      <c r="A6" s="249"/>
      <c r="B6" s="244"/>
      <c r="C6" s="245"/>
      <c r="D6" s="258"/>
      <c r="E6" s="5">
        <v>17</v>
      </c>
      <c r="F6" s="266"/>
      <c r="G6" s="267"/>
      <c r="H6" s="259"/>
      <c r="I6" s="260"/>
      <c r="J6" s="251"/>
      <c r="K6" s="241"/>
      <c r="L6" s="251"/>
      <c r="M6" s="241"/>
      <c r="N6" s="251"/>
      <c r="O6" s="241"/>
      <c r="P6" s="252"/>
      <c r="Q6" s="253"/>
      <c r="R6" s="259"/>
      <c r="S6" s="260"/>
      <c r="T6" s="125"/>
      <c r="U6" s="125"/>
      <c r="V6" s="240"/>
      <c r="W6" s="241"/>
      <c r="X6" s="264"/>
    </row>
    <row r="7" spans="1:24" ht="12.75" customHeight="1">
      <c r="A7" s="250"/>
      <c r="B7" s="246"/>
      <c r="C7" s="247"/>
      <c r="D7" s="258"/>
      <c r="E7" s="6" t="s">
        <v>54</v>
      </c>
      <c r="F7" s="268"/>
      <c r="G7" s="269"/>
      <c r="H7" s="259"/>
      <c r="I7" s="260"/>
      <c r="J7" s="240"/>
      <c r="K7" s="241"/>
      <c r="L7" s="240"/>
      <c r="M7" s="241"/>
      <c r="N7" s="240" t="s">
        <v>145</v>
      </c>
      <c r="O7" s="241"/>
      <c r="P7" s="240" t="s">
        <v>145</v>
      </c>
      <c r="Q7" s="241"/>
      <c r="R7" s="240"/>
      <c r="S7" s="241"/>
      <c r="T7" s="274" t="s">
        <v>145</v>
      </c>
      <c r="U7" s="275"/>
      <c r="V7" s="274" t="s">
        <v>145</v>
      </c>
      <c r="W7" s="275"/>
      <c r="X7" s="264"/>
    </row>
    <row r="8" spans="1:27" s="49" customFormat="1" ht="29.25">
      <c r="A8" s="2"/>
      <c r="B8" s="101" t="s">
        <v>165</v>
      </c>
      <c r="C8" s="102"/>
      <c r="D8" s="229">
        <f>COUNTIF(F8:W8,"*)")</f>
        <v>0</v>
      </c>
      <c r="E8" s="18"/>
      <c r="F8" s="8" t="s">
        <v>55</v>
      </c>
      <c r="G8" s="9" t="s">
        <v>56</v>
      </c>
      <c r="H8" s="8" t="s">
        <v>55</v>
      </c>
      <c r="I8" s="9" t="s">
        <v>56</v>
      </c>
      <c r="J8" s="8" t="s">
        <v>55</v>
      </c>
      <c r="K8" s="9" t="s">
        <v>56</v>
      </c>
      <c r="L8" s="8" t="s">
        <v>55</v>
      </c>
      <c r="M8" s="9" t="s">
        <v>56</v>
      </c>
      <c r="N8" s="8" t="s">
        <v>55</v>
      </c>
      <c r="O8" s="9" t="s">
        <v>56</v>
      </c>
      <c r="P8" s="8" t="s">
        <v>55</v>
      </c>
      <c r="Q8" s="9" t="s">
        <v>56</v>
      </c>
      <c r="R8" s="8" t="s">
        <v>55</v>
      </c>
      <c r="S8" s="9" t="s">
        <v>56</v>
      </c>
      <c r="T8" s="133" t="s">
        <v>288</v>
      </c>
      <c r="U8" s="148" t="s">
        <v>96</v>
      </c>
      <c r="V8" s="8" t="s">
        <v>55</v>
      </c>
      <c r="W8" s="9" t="s">
        <v>56</v>
      </c>
      <c r="X8" s="230">
        <f>Z8+AA8</f>
        <v>0</v>
      </c>
      <c r="Z8" s="48"/>
      <c r="AA8" s="15"/>
    </row>
    <row r="9" spans="1:27" s="49" customFormat="1" ht="12.75">
      <c r="A9" s="3" t="s">
        <v>57</v>
      </c>
      <c r="B9" s="221" t="s">
        <v>290</v>
      </c>
      <c r="C9" s="135" t="s">
        <v>6</v>
      </c>
      <c r="D9" s="66">
        <f>COUNTIF(F9:W9,"*)")</f>
        <v>1</v>
      </c>
      <c r="E9" s="136">
        <f>SUM(G9+I9+K9+M9+O9+Q9+S9+U9+W9)</f>
        <v>66</v>
      </c>
      <c r="F9" s="67">
        <v>1</v>
      </c>
      <c r="G9" s="42">
        <v>11</v>
      </c>
      <c r="H9" s="67">
        <v>4</v>
      </c>
      <c r="I9" s="42">
        <v>15</v>
      </c>
      <c r="J9" s="67">
        <v>1</v>
      </c>
      <c r="K9" s="42">
        <v>11</v>
      </c>
      <c r="L9" s="67" t="s">
        <v>2</v>
      </c>
      <c r="M9" s="69"/>
      <c r="N9" s="67">
        <v>1</v>
      </c>
      <c r="O9" s="42">
        <v>10</v>
      </c>
      <c r="P9" s="67" t="s">
        <v>8</v>
      </c>
      <c r="Q9" s="42"/>
      <c r="R9" s="67">
        <v>2</v>
      </c>
      <c r="S9" s="42">
        <v>9</v>
      </c>
      <c r="T9" s="196" t="s">
        <v>8</v>
      </c>
      <c r="U9" s="127"/>
      <c r="V9" s="67">
        <v>1</v>
      </c>
      <c r="W9" s="42">
        <v>10</v>
      </c>
      <c r="X9" s="68"/>
      <c r="Z9" s="48"/>
      <c r="AA9" s="15"/>
    </row>
    <row r="10" spans="1:27" s="49" customFormat="1" ht="12.75">
      <c r="A10" s="3" t="s">
        <v>58</v>
      </c>
      <c r="B10" s="103" t="s">
        <v>240</v>
      </c>
      <c r="C10" s="97" t="s">
        <v>105</v>
      </c>
      <c r="D10" s="32">
        <f>COUNTIF(F10:W10,"*)")</f>
        <v>1</v>
      </c>
      <c r="E10" s="80">
        <f>SUM(G10+I10+K10+M10+O10+Q10+S10+U10+W10)</f>
        <v>47</v>
      </c>
      <c r="F10" s="11">
        <v>3</v>
      </c>
      <c r="G10" s="12">
        <v>7</v>
      </c>
      <c r="H10" s="11">
        <v>9</v>
      </c>
      <c r="I10" s="12">
        <v>10</v>
      </c>
      <c r="J10" s="11">
        <v>3</v>
      </c>
      <c r="K10" s="12">
        <v>7</v>
      </c>
      <c r="L10" s="11">
        <v>3</v>
      </c>
      <c r="M10" s="50">
        <v>7</v>
      </c>
      <c r="N10" s="11" t="s">
        <v>2</v>
      </c>
      <c r="O10" s="12"/>
      <c r="P10" s="11" t="s">
        <v>8</v>
      </c>
      <c r="Q10" s="12"/>
      <c r="R10" s="11">
        <v>3</v>
      </c>
      <c r="S10" s="12">
        <v>7</v>
      </c>
      <c r="T10" s="193">
        <v>1</v>
      </c>
      <c r="U10" s="31">
        <v>9</v>
      </c>
      <c r="V10" s="11" t="s">
        <v>8</v>
      </c>
      <c r="W10" s="12"/>
      <c r="X10" s="45"/>
      <c r="Z10" s="48"/>
      <c r="AA10" s="15"/>
    </row>
    <row r="11" spans="1:27" s="49" customFormat="1" ht="12.75">
      <c r="A11" s="3" t="s">
        <v>59</v>
      </c>
      <c r="B11" s="103" t="s">
        <v>154</v>
      </c>
      <c r="C11" s="97" t="s">
        <v>102</v>
      </c>
      <c r="D11" s="32">
        <f>COUNTIF(F11:W11,"*)")</f>
        <v>1</v>
      </c>
      <c r="E11" s="80">
        <f>SUM(G11+I11+K11+M11+O11+Q11+S11+U11+W11)</f>
        <v>30</v>
      </c>
      <c r="F11" s="11">
        <v>2</v>
      </c>
      <c r="G11" s="12">
        <v>9</v>
      </c>
      <c r="H11" s="11">
        <v>7</v>
      </c>
      <c r="I11" s="12">
        <v>12</v>
      </c>
      <c r="J11" s="11">
        <v>2</v>
      </c>
      <c r="K11" s="12">
        <v>9</v>
      </c>
      <c r="L11" s="11" t="s">
        <v>2</v>
      </c>
      <c r="M11" s="50"/>
      <c r="N11" s="11" t="s">
        <v>8</v>
      </c>
      <c r="O11" s="12"/>
      <c r="P11" s="11" t="s">
        <v>8</v>
      </c>
      <c r="Q11" s="12"/>
      <c r="R11" s="11" t="s">
        <v>8</v>
      </c>
      <c r="S11" s="12"/>
      <c r="T11" s="193" t="s">
        <v>8</v>
      </c>
      <c r="U11" s="31"/>
      <c r="V11" s="11" t="s">
        <v>8</v>
      </c>
      <c r="W11" s="12"/>
      <c r="X11" s="45"/>
      <c r="Z11" s="48"/>
      <c r="AA11" s="15"/>
    </row>
    <row r="12" spans="1:27" s="49" customFormat="1" ht="12.75">
      <c r="A12" s="3" t="s">
        <v>60</v>
      </c>
      <c r="B12" s="103" t="s">
        <v>118</v>
      </c>
      <c r="C12" s="98" t="s">
        <v>198</v>
      </c>
      <c r="D12" s="32">
        <f>COUNTIF(F12:W12,"*)")</f>
        <v>1</v>
      </c>
      <c r="E12" s="80">
        <f>SUM(G12+I12+K12+M12+O12+Q12+S12+U12+W12)</f>
        <v>11</v>
      </c>
      <c r="F12" s="11" t="s">
        <v>2</v>
      </c>
      <c r="G12" s="12"/>
      <c r="H12" s="11" t="s">
        <v>8</v>
      </c>
      <c r="I12" s="12"/>
      <c r="J12" s="11" t="s">
        <v>8</v>
      </c>
      <c r="K12" s="12"/>
      <c r="L12" s="11">
        <v>1</v>
      </c>
      <c r="M12" s="50">
        <v>11</v>
      </c>
      <c r="N12" s="11" t="s">
        <v>8</v>
      </c>
      <c r="O12" s="12"/>
      <c r="P12" s="11" t="s">
        <v>8</v>
      </c>
      <c r="Q12" s="12"/>
      <c r="R12" s="11" t="s">
        <v>8</v>
      </c>
      <c r="S12" s="12"/>
      <c r="T12" s="193" t="s">
        <v>8</v>
      </c>
      <c r="U12" s="31"/>
      <c r="V12" s="11" t="s">
        <v>8</v>
      </c>
      <c r="W12" s="12"/>
      <c r="X12" s="45"/>
      <c r="Z12" s="48"/>
      <c r="AA12" s="15"/>
    </row>
    <row r="13" spans="1:27" s="49" customFormat="1" ht="12.75">
      <c r="A13" s="3"/>
      <c r="B13" s="103"/>
      <c r="C13" s="98"/>
      <c r="D13" s="32"/>
      <c r="E13" s="80"/>
      <c r="F13" s="11"/>
      <c r="G13" s="12"/>
      <c r="H13" s="11"/>
      <c r="I13" s="12"/>
      <c r="J13" s="11"/>
      <c r="K13" s="12"/>
      <c r="L13" s="11"/>
      <c r="M13" s="50"/>
      <c r="N13" s="11"/>
      <c r="O13" s="12"/>
      <c r="P13" s="11"/>
      <c r="Q13" s="12"/>
      <c r="R13" s="11"/>
      <c r="S13" s="12"/>
      <c r="T13" s="193"/>
      <c r="U13" s="31"/>
      <c r="V13" s="11"/>
      <c r="W13" s="12"/>
      <c r="X13" s="45"/>
      <c r="Z13" s="48"/>
      <c r="AA13" s="15"/>
    </row>
    <row r="14" spans="1:27" s="49" customFormat="1" ht="12.75">
      <c r="A14" s="209"/>
      <c r="B14" s="219"/>
      <c r="C14" s="213"/>
      <c r="D14" s="203">
        <f aca="true" t="shared" si="0" ref="D14:D28">COUNTIF(F14:W14,"*)")</f>
        <v>0</v>
      </c>
      <c r="E14" s="204"/>
      <c r="F14" s="210"/>
      <c r="G14" s="214"/>
      <c r="H14" s="210"/>
      <c r="I14" s="214"/>
      <c r="J14" s="210"/>
      <c r="K14" s="214"/>
      <c r="L14" s="210"/>
      <c r="M14" s="214"/>
      <c r="N14" s="210"/>
      <c r="O14" s="214"/>
      <c r="P14" s="210"/>
      <c r="Q14" s="214"/>
      <c r="R14" s="210"/>
      <c r="S14" s="214"/>
      <c r="T14" s="217"/>
      <c r="U14" s="218"/>
      <c r="V14" s="210"/>
      <c r="W14" s="214"/>
      <c r="X14" s="200"/>
      <c r="Z14" s="48"/>
      <c r="AA14" s="15"/>
    </row>
    <row r="15" spans="1:27" s="49" customFormat="1" ht="12.75">
      <c r="A15" s="3" t="s">
        <v>57</v>
      </c>
      <c r="B15" s="103" t="s">
        <v>241</v>
      </c>
      <c r="C15" s="97" t="s">
        <v>102</v>
      </c>
      <c r="D15" s="32">
        <f t="shared" si="0"/>
        <v>1</v>
      </c>
      <c r="E15" s="81">
        <f aca="true" t="shared" si="1" ref="E15:E26">SUM(G15+I15+K15+M15+O15+Q15+S15+U15+W15)</f>
        <v>109</v>
      </c>
      <c r="F15" s="11">
        <v>1</v>
      </c>
      <c r="G15" s="17">
        <v>15</v>
      </c>
      <c r="H15" s="11">
        <v>5</v>
      </c>
      <c r="I15" s="12">
        <v>14</v>
      </c>
      <c r="J15" s="11">
        <v>3</v>
      </c>
      <c r="K15" s="12">
        <v>16</v>
      </c>
      <c r="L15" s="11">
        <v>1</v>
      </c>
      <c r="M15" s="50">
        <v>20</v>
      </c>
      <c r="N15" s="11" t="s">
        <v>2</v>
      </c>
      <c r="O15" s="12"/>
      <c r="P15" s="11" t="s">
        <v>8</v>
      </c>
      <c r="Q15" s="12"/>
      <c r="R15" s="11">
        <v>1</v>
      </c>
      <c r="S15" s="12">
        <v>12</v>
      </c>
      <c r="T15" s="193">
        <v>2</v>
      </c>
      <c r="U15" s="31">
        <v>14</v>
      </c>
      <c r="V15" s="11">
        <v>2</v>
      </c>
      <c r="W15" s="12">
        <v>18</v>
      </c>
      <c r="X15" s="45"/>
      <c r="Z15" s="48"/>
      <c r="AA15" s="15"/>
    </row>
    <row r="16" spans="1:27" s="49" customFormat="1" ht="12.75">
      <c r="A16" s="3" t="s">
        <v>58</v>
      </c>
      <c r="B16" s="103" t="s">
        <v>186</v>
      </c>
      <c r="C16" s="97" t="s">
        <v>6</v>
      </c>
      <c r="D16" s="32">
        <f t="shared" si="0"/>
        <v>1</v>
      </c>
      <c r="E16" s="81">
        <f t="shared" si="1"/>
        <v>98</v>
      </c>
      <c r="F16" s="11" t="s">
        <v>2</v>
      </c>
      <c r="G16" s="70"/>
      <c r="H16" s="11">
        <v>4</v>
      </c>
      <c r="I16" s="12">
        <v>15</v>
      </c>
      <c r="J16" s="11">
        <v>2</v>
      </c>
      <c r="K16" s="12">
        <v>18</v>
      </c>
      <c r="L16" s="11">
        <v>2</v>
      </c>
      <c r="M16" s="50">
        <v>18</v>
      </c>
      <c r="N16" s="10">
        <v>3</v>
      </c>
      <c r="O16" s="12">
        <v>16</v>
      </c>
      <c r="P16" s="11" t="s">
        <v>8</v>
      </c>
      <c r="Q16" s="12"/>
      <c r="R16" s="11" t="s">
        <v>8</v>
      </c>
      <c r="S16" s="12"/>
      <c r="T16" s="193">
        <v>1</v>
      </c>
      <c r="U16" s="31">
        <v>16</v>
      </c>
      <c r="V16" s="11">
        <v>4</v>
      </c>
      <c r="W16" s="12">
        <v>15</v>
      </c>
      <c r="X16" s="45"/>
      <c r="Z16" s="48"/>
      <c r="AA16" s="15"/>
    </row>
    <row r="17" spans="1:27" s="49" customFormat="1" ht="12.75">
      <c r="A17" s="3" t="s">
        <v>59</v>
      </c>
      <c r="B17" s="97" t="s">
        <v>242</v>
      </c>
      <c r="C17" s="97" t="s">
        <v>6</v>
      </c>
      <c r="D17" s="32">
        <f t="shared" si="0"/>
        <v>1</v>
      </c>
      <c r="E17" s="81">
        <f t="shared" si="1"/>
        <v>94</v>
      </c>
      <c r="F17" s="11">
        <v>3</v>
      </c>
      <c r="G17" s="25">
        <v>11</v>
      </c>
      <c r="H17" s="11">
        <v>7</v>
      </c>
      <c r="I17" s="12">
        <v>12</v>
      </c>
      <c r="J17" s="11">
        <v>4</v>
      </c>
      <c r="K17" s="12">
        <v>15</v>
      </c>
      <c r="L17" s="11">
        <v>4</v>
      </c>
      <c r="M17" s="50">
        <v>15</v>
      </c>
      <c r="N17" s="11">
        <v>4</v>
      </c>
      <c r="O17" s="12">
        <v>15</v>
      </c>
      <c r="P17" s="11" t="s">
        <v>8</v>
      </c>
      <c r="Q17" s="12"/>
      <c r="R17" s="11" t="s">
        <v>2</v>
      </c>
      <c r="S17" s="12"/>
      <c r="T17" s="193">
        <v>3</v>
      </c>
      <c r="U17" s="31">
        <v>12</v>
      </c>
      <c r="V17" s="11">
        <v>5</v>
      </c>
      <c r="W17" s="12">
        <v>14</v>
      </c>
      <c r="X17" s="45"/>
      <c r="Z17" s="48"/>
      <c r="AA17" s="15"/>
    </row>
    <row r="18" spans="1:27" s="49" customFormat="1" ht="12.75">
      <c r="A18" s="3" t="s">
        <v>60</v>
      </c>
      <c r="B18" s="103" t="s">
        <v>4</v>
      </c>
      <c r="C18" s="97" t="s">
        <v>102</v>
      </c>
      <c r="D18" s="32">
        <f t="shared" si="0"/>
        <v>1</v>
      </c>
      <c r="E18" s="81">
        <f t="shared" si="1"/>
        <v>59</v>
      </c>
      <c r="F18" s="11" t="s">
        <v>281</v>
      </c>
      <c r="G18" s="25"/>
      <c r="H18" s="11">
        <v>28</v>
      </c>
      <c r="I18" s="25"/>
      <c r="J18" s="11">
        <v>7</v>
      </c>
      <c r="K18" s="25">
        <v>12</v>
      </c>
      <c r="L18" s="11">
        <v>9</v>
      </c>
      <c r="M18" s="51">
        <v>10</v>
      </c>
      <c r="N18" s="11">
        <v>11</v>
      </c>
      <c r="O18" s="25">
        <v>8</v>
      </c>
      <c r="P18" s="11" t="s">
        <v>8</v>
      </c>
      <c r="Q18" s="25"/>
      <c r="R18" s="19">
        <v>2</v>
      </c>
      <c r="S18" s="25">
        <v>10</v>
      </c>
      <c r="T18" s="198">
        <v>5</v>
      </c>
      <c r="U18" s="70">
        <v>10</v>
      </c>
      <c r="V18" s="10">
        <v>10</v>
      </c>
      <c r="W18" s="25">
        <v>9</v>
      </c>
      <c r="X18" s="45">
        <v>7</v>
      </c>
      <c r="Z18" s="48"/>
      <c r="AA18" s="15"/>
    </row>
    <row r="19" spans="1:27" s="49" customFormat="1" ht="12.75">
      <c r="A19" s="3" t="s">
        <v>61</v>
      </c>
      <c r="B19" s="103" t="s">
        <v>123</v>
      </c>
      <c r="C19" s="97" t="s">
        <v>69</v>
      </c>
      <c r="D19" s="32">
        <f t="shared" si="0"/>
        <v>1</v>
      </c>
      <c r="E19" s="81">
        <f t="shared" si="1"/>
        <v>45</v>
      </c>
      <c r="F19" s="11" t="s">
        <v>2</v>
      </c>
      <c r="G19" s="25"/>
      <c r="H19" s="11" t="s">
        <v>8</v>
      </c>
      <c r="I19" s="25"/>
      <c r="J19" s="11" t="s">
        <v>8</v>
      </c>
      <c r="K19" s="25"/>
      <c r="L19" s="11">
        <v>10</v>
      </c>
      <c r="M19" s="51">
        <v>9</v>
      </c>
      <c r="N19" s="10">
        <v>10</v>
      </c>
      <c r="O19" s="25">
        <v>9</v>
      </c>
      <c r="P19" s="11" t="s">
        <v>8</v>
      </c>
      <c r="Q19" s="25"/>
      <c r="R19" s="19">
        <v>3</v>
      </c>
      <c r="S19" s="25">
        <v>8</v>
      </c>
      <c r="T19" s="194">
        <v>6</v>
      </c>
      <c r="U19" s="44">
        <v>9</v>
      </c>
      <c r="V19" s="19">
        <v>9</v>
      </c>
      <c r="W19" s="25">
        <v>10</v>
      </c>
      <c r="X19" s="45"/>
      <c r="Z19" s="48"/>
      <c r="AA19" s="15"/>
    </row>
    <row r="20" spans="1:27" s="49" customFormat="1" ht="12.75">
      <c r="A20" s="3" t="s">
        <v>62</v>
      </c>
      <c r="B20" s="103" t="s">
        <v>243</v>
      </c>
      <c r="C20" s="97" t="s">
        <v>105</v>
      </c>
      <c r="D20" s="32">
        <f t="shared" si="0"/>
        <v>1</v>
      </c>
      <c r="E20" s="81">
        <f t="shared" si="1"/>
        <v>37</v>
      </c>
      <c r="F20" s="11">
        <v>5</v>
      </c>
      <c r="G20" s="25">
        <v>8</v>
      </c>
      <c r="H20" s="11">
        <v>20</v>
      </c>
      <c r="I20" s="12">
        <v>1</v>
      </c>
      <c r="J20" s="11">
        <v>5</v>
      </c>
      <c r="K20" s="12">
        <v>14</v>
      </c>
      <c r="L20" s="11">
        <v>5</v>
      </c>
      <c r="M20" s="50">
        <v>14</v>
      </c>
      <c r="N20" s="11" t="s">
        <v>2</v>
      </c>
      <c r="O20" s="12"/>
      <c r="P20" s="11" t="s">
        <v>8</v>
      </c>
      <c r="Q20" s="12"/>
      <c r="R20" s="11" t="s">
        <v>8</v>
      </c>
      <c r="S20" s="12"/>
      <c r="T20" s="193" t="s">
        <v>8</v>
      </c>
      <c r="U20" s="31"/>
      <c r="V20" s="11" t="s">
        <v>8</v>
      </c>
      <c r="W20" s="12"/>
      <c r="X20" s="45"/>
      <c r="Z20" s="48"/>
      <c r="AA20" s="15"/>
    </row>
    <row r="21" spans="1:27" s="49" customFormat="1" ht="12.75">
      <c r="A21" s="3" t="s">
        <v>63</v>
      </c>
      <c r="B21" s="103" t="s">
        <v>68</v>
      </c>
      <c r="C21" s="97" t="s">
        <v>69</v>
      </c>
      <c r="D21" s="32">
        <f t="shared" si="0"/>
        <v>1</v>
      </c>
      <c r="E21" s="81">
        <f t="shared" si="1"/>
        <v>30</v>
      </c>
      <c r="F21" s="11" t="s">
        <v>2</v>
      </c>
      <c r="G21" s="25"/>
      <c r="H21" s="11" t="s">
        <v>8</v>
      </c>
      <c r="I21" s="25"/>
      <c r="J21" s="11">
        <v>10</v>
      </c>
      <c r="K21" s="25">
        <v>9</v>
      </c>
      <c r="L21" s="11">
        <v>12</v>
      </c>
      <c r="M21" s="51">
        <v>7</v>
      </c>
      <c r="N21" s="10">
        <v>12</v>
      </c>
      <c r="O21" s="25">
        <v>7</v>
      </c>
      <c r="P21" s="11" t="s">
        <v>8</v>
      </c>
      <c r="Q21" s="25"/>
      <c r="R21" s="19" t="s">
        <v>8</v>
      </c>
      <c r="S21" s="25"/>
      <c r="T21" s="194">
        <v>8</v>
      </c>
      <c r="U21" s="44">
        <v>7</v>
      </c>
      <c r="V21" s="19" t="s">
        <v>8</v>
      </c>
      <c r="W21" s="25"/>
      <c r="X21" s="45"/>
      <c r="Z21" s="48"/>
      <c r="AA21" s="15"/>
    </row>
    <row r="22" spans="1:27" s="49" customFormat="1" ht="12.75">
      <c r="A22" s="3" t="s">
        <v>64</v>
      </c>
      <c r="B22" s="138" t="s">
        <v>217</v>
      </c>
      <c r="C22" s="98" t="s">
        <v>6</v>
      </c>
      <c r="D22" s="32">
        <f t="shared" si="0"/>
        <v>1</v>
      </c>
      <c r="E22" s="81">
        <f t="shared" si="1"/>
        <v>27</v>
      </c>
      <c r="F22" s="11">
        <v>7</v>
      </c>
      <c r="G22" s="25">
        <v>6</v>
      </c>
      <c r="H22" s="11">
        <v>31</v>
      </c>
      <c r="I22" s="25"/>
      <c r="J22" s="11">
        <v>12</v>
      </c>
      <c r="K22" s="25">
        <v>7</v>
      </c>
      <c r="L22" s="19"/>
      <c r="M22" s="25"/>
      <c r="N22" s="19" t="s">
        <v>2</v>
      </c>
      <c r="O22" s="25"/>
      <c r="P22" s="19" t="s">
        <v>8</v>
      </c>
      <c r="Q22" s="25"/>
      <c r="R22" s="19">
        <v>4</v>
      </c>
      <c r="S22" s="25">
        <v>6</v>
      </c>
      <c r="T22" s="194">
        <v>7</v>
      </c>
      <c r="U22" s="44">
        <v>8</v>
      </c>
      <c r="V22" s="19" t="s">
        <v>8</v>
      </c>
      <c r="W22" s="25"/>
      <c r="X22" s="45"/>
      <c r="Z22" s="48"/>
      <c r="AA22" s="15"/>
    </row>
    <row r="23" spans="1:27" s="49" customFormat="1" ht="12.75">
      <c r="A23" s="3" t="s">
        <v>65</v>
      </c>
      <c r="B23" s="103" t="s">
        <v>122</v>
      </c>
      <c r="C23" s="98" t="s">
        <v>120</v>
      </c>
      <c r="D23" s="32">
        <f t="shared" si="0"/>
        <v>1</v>
      </c>
      <c r="E23" s="81">
        <f t="shared" si="1"/>
        <v>11</v>
      </c>
      <c r="F23" s="11" t="s">
        <v>2</v>
      </c>
      <c r="G23" s="25"/>
      <c r="H23" s="11" t="s">
        <v>8</v>
      </c>
      <c r="I23" s="25"/>
      <c r="J23" s="11" t="s">
        <v>8</v>
      </c>
      <c r="K23" s="25"/>
      <c r="L23" s="11">
        <v>8</v>
      </c>
      <c r="M23" s="51">
        <v>11</v>
      </c>
      <c r="N23" s="11" t="s">
        <v>8</v>
      </c>
      <c r="O23" s="25"/>
      <c r="P23" s="19" t="s">
        <v>8</v>
      </c>
      <c r="Q23" s="25"/>
      <c r="R23" s="19" t="s">
        <v>8</v>
      </c>
      <c r="S23" s="25"/>
      <c r="T23" s="194" t="s">
        <v>8</v>
      </c>
      <c r="U23" s="44"/>
      <c r="V23" s="19" t="s">
        <v>8</v>
      </c>
      <c r="W23" s="25"/>
      <c r="X23" s="45"/>
      <c r="Z23" s="48"/>
      <c r="AA23" s="15"/>
    </row>
    <row r="24" spans="1:27" s="49" customFormat="1" ht="12.75">
      <c r="A24" s="3" t="s">
        <v>167</v>
      </c>
      <c r="B24" s="158" t="s">
        <v>67</v>
      </c>
      <c r="C24" s="159" t="s">
        <v>49</v>
      </c>
      <c r="D24" s="137">
        <f t="shared" si="0"/>
        <v>1</v>
      </c>
      <c r="E24" s="81">
        <f t="shared" si="1"/>
        <v>10</v>
      </c>
      <c r="F24" s="11" t="s">
        <v>2</v>
      </c>
      <c r="G24" s="25"/>
      <c r="H24" s="11" t="s">
        <v>8</v>
      </c>
      <c r="I24" s="25"/>
      <c r="J24" s="19">
        <v>9</v>
      </c>
      <c r="K24" s="25">
        <v>10</v>
      </c>
      <c r="L24" s="19"/>
      <c r="M24" s="51"/>
      <c r="N24" s="19" t="s">
        <v>8</v>
      </c>
      <c r="O24" s="25"/>
      <c r="P24" s="19" t="s">
        <v>8</v>
      </c>
      <c r="Q24" s="25"/>
      <c r="R24" s="19" t="s">
        <v>8</v>
      </c>
      <c r="S24" s="25"/>
      <c r="T24" s="194" t="s">
        <v>8</v>
      </c>
      <c r="U24" s="44"/>
      <c r="V24" s="19" t="s">
        <v>8</v>
      </c>
      <c r="W24" s="25"/>
      <c r="X24" s="45"/>
      <c r="Z24" s="48"/>
      <c r="AA24" s="15"/>
    </row>
    <row r="25" spans="1:27" s="49" customFormat="1" ht="12.75">
      <c r="A25" s="3" t="s">
        <v>171</v>
      </c>
      <c r="B25" s="97" t="s">
        <v>70</v>
      </c>
      <c r="C25" s="113" t="s">
        <v>49</v>
      </c>
      <c r="D25" s="32">
        <f t="shared" si="0"/>
        <v>1</v>
      </c>
      <c r="E25" s="81">
        <f t="shared" si="1"/>
        <v>8</v>
      </c>
      <c r="F25" s="11" t="s">
        <v>2</v>
      </c>
      <c r="G25" s="25"/>
      <c r="H25" s="11" t="s">
        <v>8</v>
      </c>
      <c r="I25" s="25"/>
      <c r="J25" s="11">
        <v>11</v>
      </c>
      <c r="K25" s="25">
        <v>8</v>
      </c>
      <c r="L25" s="19"/>
      <c r="M25" s="51"/>
      <c r="N25" s="19" t="s">
        <v>8</v>
      </c>
      <c r="O25" s="25"/>
      <c r="P25" s="19" t="s">
        <v>8</v>
      </c>
      <c r="Q25" s="25"/>
      <c r="R25" s="19" t="s">
        <v>8</v>
      </c>
      <c r="S25" s="25"/>
      <c r="T25" s="194" t="s">
        <v>8</v>
      </c>
      <c r="U25" s="44"/>
      <c r="V25" s="19" t="s">
        <v>8</v>
      </c>
      <c r="W25" s="25"/>
      <c r="X25" s="45"/>
      <c r="Z25" s="48"/>
      <c r="AA25" s="15"/>
    </row>
    <row r="26" spans="1:27" s="49" customFormat="1" ht="12.75">
      <c r="A26" s="3" t="s">
        <v>170</v>
      </c>
      <c r="B26" s="103" t="s">
        <v>136</v>
      </c>
      <c r="C26" s="97" t="s">
        <v>102</v>
      </c>
      <c r="D26" s="32">
        <f t="shared" si="0"/>
        <v>1</v>
      </c>
      <c r="E26" s="81">
        <f t="shared" si="1"/>
        <v>6</v>
      </c>
      <c r="F26" s="11" t="s">
        <v>2</v>
      </c>
      <c r="G26" s="25"/>
      <c r="H26" s="11" t="s">
        <v>8</v>
      </c>
      <c r="I26" s="25"/>
      <c r="J26" s="19" t="s">
        <v>8</v>
      </c>
      <c r="K26" s="25"/>
      <c r="L26" s="19">
        <v>13</v>
      </c>
      <c r="M26" s="51">
        <v>6</v>
      </c>
      <c r="N26" s="19" t="s">
        <v>8</v>
      </c>
      <c r="O26" s="25"/>
      <c r="P26" s="19" t="s">
        <v>8</v>
      </c>
      <c r="Q26" s="25"/>
      <c r="R26" s="19" t="s">
        <v>8</v>
      </c>
      <c r="S26" s="25"/>
      <c r="T26" s="194" t="s">
        <v>8</v>
      </c>
      <c r="U26" s="44"/>
      <c r="V26" s="19" t="s">
        <v>8</v>
      </c>
      <c r="W26" s="25"/>
      <c r="X26" s="45"/>
      <c r="Z26" s="48"/>
      <c r="AA26" s="15"/>
    </row>
    <row r="27" spans="1:27" s="49" customFormat="1" ht="12.75">
      <c r="A27" s="3"/>
      <c r="B27" s="99"/>
      <c r="C27" s="98"/>
      <c r="D27" s="163"/>
      <c r="E27" s="121"/>
      <c r="F27" s="19"/>
      <c r="G27" s="25"/>
      <c r="H27" s="19"/>
      <c r="I27" s="25"/>
      <c r="J27" s="19"/>
      <c r="K27" s="25"/>
      <c r="L27" s="19"/>
      <c r="M27" s="51"/>
      <c r="N27" s="19"/>
      <c r="O27" s="25"/>
      <c r="P27" s="19"/>
      <c r="Q27" s="25"/>
      <c r="R27" s="19"/>
      <c r="S27" s="25"/>
      <c r="T27" s="194"/>
      <c r="U27" s="44"/>
      <c r="V27" s="19"/>
      <c r="W27" s="25"/>
      <c r="X27" s="77"/>
      <c r="Z27" s="48"/>
      <c r="AA27" s="15"/>
    </row>
    <row r="28" spans="1:27" s="49" customFormat="1" ht="12.75">
      <c r="A28" s="3"/>
      <c r="B28" s="100" t="s">
        <v>197</v>
      </c>
      <c r="C28" s="100"/>
      <c r="D28" s="38">
        <f t="shared" si="0"/>
        <v>0</v>
      </c>
      <c r="E28" s="86">
        <f>SUM(G28+I28+K28+M28+O28+Q28+S28+W28)</f>
        <v>0</v>
      </c>
      <c r="F28" s="13"/>
      <c r="G28" s="14"/>
      <c r="H28" s="13"/>
      <c r="I28" s="14"/>
      <c r="J28" s="13"/>
      <c r="K28" s="14"/>
      <c r="L28" s="13"/>
      <c r="M28" s="14"/>
      <c r="N28" s="13"/>
      <c r="O28" s="14"/>
      <c r="P28" s="13"/>
      <c r="Q28" s="14"/>
      <c r="R28" s="13"/>
      <c r="S28" s="14"/>
      <c r="T28" s="199"/>
      <c r="U28" s="128"/>
      <c r="V28" s="13"/>
      <c r="W28" s="14"/>
      <c r="X28" s="46"/>
      <c r="Z28" s="48"/>
      <c r="AA28" s="15"/>
    </row>
    <row r="180" ht="12.75">
      <c r="Z180" t="e">
        <f>E180/$E$178</f>
        <v>#DIV/0!</v>
      </c>
    </row>
    <row r="181" ht="12.75">
      <c r="Z181" t="e">
        <f>E181/E178</f>
        <v>#DIV/0!</v>
      </c>
    </row>
    <row r="182" ht="12.75">
      <c r="Z182" t="e">
        <f>E182/E178</f>
        <v>#DIV/0!</v>
      </c>
    </row>
    <row r="183" ht="12.75">
      <c r="Z183" t="e">
        <f>E183/E178</f>
        <v>#DIV/0!</v>
      </c>
    </row>
    <row r="184" ht="12.75">
      <c r="Z184" t="e">
        <f>E184/E178</f>
        <v>#DIV/0!</v>
      </c>
    </row>
    <row r="185" ht="12.75">
      <c r="Z185" t="e">
        <f>E185/E178</f>
        <v>#DIV/0!</v>
      </c>
    </row>
    <row r="186" ht="12.75">
      <c r="Z186" t="e">
        <f>E186/E178</f>
        <v>#DIV/0!</v>
      </c>
    </row>
    <row r="187" ht="12.75">
      <c r="Z187" t="e">
        <f>E187/E178</f>
        <v>#DIV/0!</v>
      </c>
    </row>
    <row r="188" ht="12.75">
      <c r="Z188" t="e">
        <f>E188/E178</f>
        <v>#DIV/0!</v>
      </c>
    </row>
    <row r="189" ht="12.75">
      <c r="Z189" t="e">
        <f>E189/E178</f>
        <v>#DIV/0!</v>
      </c>
    </row>
    <row r="190" ht="12.75">
      <c r="Z190" t="e">
        <f>E190/E178</f>
        <v>#DIV/0!</v>
      </c>
    </row>
    <row r="191" ht="12.75">
      <c r="Z191" t="e">
        <f>E191/E178</f>
        <v>#DIV/0!</v>
      </c>
    </row>
    <row r="192" ht="12.75">
      <c r="Z192" t="e">
        <f>E192/E178</f>
        <v>#DIV/0!</v>
      </c>
    </row>
    <row r="193" ht="12.75">
      <c r="Z193" t="e">
        <f>E193/E178</f>
        <v>#DIV/0!</v>
      </c>
    </row>
    <row r="194" ht="12.75">
      <c r="Z194" t="e">
        <f>E194/E178</f>
        <v>#DIV/0!</v>
      </c>
    </row>
    <row r="195" ht="12.75">
      <c r="Z195" t="e">
        <f>E195/E178</f>
        <v>#DIV/0!</v>
      </c>
    </row>
    <row r="196" ht="12.75">
      <c r="Z196" t="e">
        <f>E196/E178</f>
        <v>#DIV/0!</v>
      </c>
    </row>
    <row r="197" spans="2:26" ht="12.75">
      <c r="B197" s="178"/>
      <c r="Z197" t="e">
        <f>E197/E178</f>
        <v>#DIV/0!</v>
      </c>
    </row>
  </sheetData>
  <sheetProtection/>
  <mergeCells count="62">
    <mergeCell ref="F7:G7"/>
    <mergeCell ref="H7:I7"/>
    <mergeCell ref="J7:K7"/>
    <mergeCell ref="L7:M7"/>
    <mergeCell ref="N7:O7"/>
    <mergeCell ref="P7:Q7"/>
    <mergeCell ref="R7:S7"/>
    <mergeCell ref="L5:M5"/>
    <mergeCell ref="N5:O5"/>
    <mergeCell ref="P5:Q5"/>
    <mergeCell ref="R5:S5"/>
    <mergeCell ref="N6:O6"/>
    <mergeCell ref="V7:W7"/>
    <mergeCell ref="P6:Q6"/>
    <mergeCell ref="R6:S6"/>
    <mergeCell ref="V6:W6"/>
    <mergeCell ref="H6:I6"/>
    <mergeCell ref="J6:K6"/>
    <mergeCell ref="L6:M6"/>
    <mergeCell ref="V5:W5"/>
    <mergeCell ref="R3:S3"/>
    <mergeCell ref="V3:W3"/>
    <mergeCell ref="F4:G4"/>
    <mergeCell ref="H4:I4"/>
    <mergeCell ref="J4:K4"/>
    <mergeCell ref="L4:M4"/>
    <mergeCell ref="R4:S4"/>
    <mergeCell ref="V4:W4"/>
    <mergeCell ref="F3:G3"/>
    <mergeCell ref="H3:I3"/>
    <mergeCell ref="A2:A7"/>
    <mergeCell ref="B2:C7"/>
    <mergeCell ref="F2:G2"/>
    <mergeCell ref="H2:I2"/>
    <mergeCell ref="H5:I5"/>
    <mergeCell ref="D1:D7"/>
    <mergeCell ref="F1:G1"/>
    <mergeCell ref="H1:I1"/>
    <mergeCell ref="F5:G5"/>
    <mergeCell ref="F6:G6"/>
    <mergeCell ref="J3:K3"/>
    <mergeCell ref="L3:M3"/>
    <mergeCell ref="J5:K5"/>
    <mergeCell ref="P1:Q1"/>
    <mergeCell ref="J2:K2"/>
    <mergeCell ref="L2:M2"/>
    <mergeCell ref="P2:Q2"/>
    <mergeCell ref="N2:O2"/>
    <mergeCell ref="R1:S1"/>
    <mergeCell ref="V1:W1"/>
    <mergeCell ref="J1:K1"/>
    <mergeCell ref="L1:M1"/>
    <mergeCell ref="V2:W2"/>
    <mergeCell ref="R2:S2"/>
    <mergeCell ref="X1:X7"/>
    <mergeCell ref="N3:O3"/>
    <mergeCell ref="P3:Q3"/>
    <mergeCell ref="N4:O4"/>
    <mergeCell ref="P4:Q4"/>
    <mergeCell ref="T1:U1"/>
    <mergeCell ref="T7:U7"/>
    <mergeCell ref="N1:O1"/>
  </mergeCells>
  <printOptions horizontalCentered="1"/>
  <pageMargins left="0.3937007874015748" right="0.3937007874015748" top="0.5905511811023623" bottom="0.3937007874015748" header="0.5118110236220472" footer="0.5118110236220472"/>
  <pageSetup orientation="landscape" paperSize="9" scale="87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/>
  <dimension ref="A1:AA202"/>
  <sheetViews>
    <sheetView showZeros="0" zoomScalePageLayoutView="0" workbookViewId="0" topLeftCell="A1">
      <pane xSplit="2" ySplit="7" topLeftCell="C8" activePane="bottomRight" state="frozen"/>
      <selection pane="topLeft" activeCell="F1" sqref="F1:W1"/>
      <selection pane="topRight" activeCell="F1" sqref="F1:W1"/>
      <selection pane="bottomLeft" activeCell="F1" sqref="F1:W1"/>
      <selection pane="bottomRight" activeCell="A1" sqref="A1"/>
    </sheetView>
  </sheetViews>
  <sheetFormatPr defaultColWidth="11.421875" defaultRowHeight="12.75"/>
  <cols>
    <col min="1" max="1" width="3.28125" style="0" customWidth="1"/>
    <col min="2" max="2" width="20.421875" style="0" customWidth="1"/>
    <col min="3" max="3" width="38.00390625" style="0" customWidth="1"/>
    <col min="4" max="4" width="2.421875" style="0" customWidth="1"/>
    <col min="5" max="5" width="4.7109375" style="0" customWidth="1"/>
    <col min="6" max="23" width="3.8515625" style="0" customWidth="1"/>
    <col min="24" max="24" width="3.421875" style="0" customWidth="1"/>
    <col min="25" max="25" width="0" style="0" hidden="1" customWidth="1"/>
    <col min="26" max="26" width="7.421875" style="0" customWidth="1"/>
    <col min="27" max="27" width="5.28125" style="0" customWidth="1"/>
    <col min="28" max="28" width="4.7109375" style="0" customWidth="1"/>
  </cols>
  <sheetData>
    <row r="1" spans="1:24" ht="104.25" customHeight="1">
      <c r="A1" s="7"/>
      <c r="B1" s="1" t="s">
        <v>52</v>
      </c>
      <c r="C1" s="1" t="s">
        <v>53</v>
      </c>
      <c r="D1" s="256" t="s">
        <v>168</v>
      </c>
      <c r="E1" s="233"/>
      <c r="F1" s="254" t="s">
        <v>282</v>
      </c>
      <c r="G1" s="255"/>
      <c r="H1" s="254" t="s">
        <v>5</v>
      </c>
      <c r="I1" s="255"/>
      <c r="J1" s="254" t="s">
        <v>266</v>
      </c>
      <c r="K1" s="255"/>
      <c r="L1" s="254" t="s">
        <v>267</v>
      </c>
      <c r="M1" s="255"/>
      <c r="N1" s="254" t="s">
        <v>223</v>
      </c>
      <c r="O1" s="255"/>
      <c r="P1" s="238" t="s">
        <v>94</v>
      </c>
      <c r="Q1" s="239"/>
      <c r="R1" s="261" t="s">
        <v>130</v>
      </c>
      <c r="S1" s="255"/>
      <c r="T1" s="238" t="s">
        <v>131</v>
      </c>
      <c r="U1" s="272"/>
      <c r="V1" s="254" t="s">
        <v>287</v>
      </c>
      <c r="W1" s="255"/>
      <c r="X1" s="262" t="s">
        <v>169</v>
      </c>
    </row>
    <row r="2" spans="1:24" ht="12.75" customHeight="1">
      <c r="A2" s="248"/>
      <c r="B2" s="242" t="s">
        <v>77</v>
      </c>
      <c r="C2" s="243"/>
      <c r="D2" s="257"/>
      <c r="E2" s="4">
        <v>9</v>
      </c>
      <c r="F2" s="259"/>
      <c r="G2" s="260"/>
      <c r="H2" s="259"/>
      <c r="I2" s="260"/>
      <c r="J2" s="251"/>
      <c r="K2" s="241"/>
      <c r="L2" s="251"/>
      <c r="M2" s="241"/>
      <c r="N2" s="251"/>
      <c r="O2" s="241"/>
      <c r="P2" s="252"/>
      <c r="Q2" s="253"/>
      <c r="R2" s="259"/>
      <c r="S2" s="260"/>
      <c r="T2" s="124"/>
      <c r="U2" s="124"/>
      <c r="V2" s="270"/>
      <c r="W2" s="271"/>
      <c r="X2" s="263"/>
    </row>
    <row r="3" spans="1:24" ht="12.75" customHeight="1">
      <c r="A3" s="249"/>
      <c r="B3" s="244"/>
      <c r="C3" s="245"/>
      <c r="D3" s="257"/>
      <c r="E3" s="5">
        <v>11</v>
      </c>
      <c r="F3" s="266"/>
      <c r="G3" s="267"/>
      <c r="H3" s="259"/>
      <c r="I3" s="260"/>
      <c r="J3" s="251"/>
      <c r="K3" s="241"/>
      <c r="L3" s="251"/>
      <c r="M3" s="241"/>
      <c r="N3" s="251"/>
      <c r="O3" s="241"/>
      <c r="P3" s="252"/>
      <c r="Q3" s="253"/>
      <c r="R3" s="259"/>
      <c r="S3" s="260"/>
      <c r="T3" s="125"/>
      <c r="U3" s="125"/>
      <c r="V3" s="240"/>
      <c r="W3" s="241"/>
      <c r="X3" s="263"/>
    </row>
    <row r="4" spans="1:24" ht="12.75" customHeight="1">
      <c r="A4" s="249"/>
      <c r="B4" s="244"/>
      <c r="C4" s="245"/>
      <c r="D4" s="258"/>
      <c r="E4" s="5">
        <v>13</v>
      </c>
      <c r="F4" s="259"/>
      <c r="G4" s="260"/>
      <c r="H4" s="259"/>
      <c r="I4" s="260"/>
      <c r="J4" s="251"/>
      <c r="K4" s="241"/>
      <c r="L4" s="251"/>
      <c r="M4" s="241"/>
      <c r="N4" s="251"/>
      <c r="O4" s="241"/>
      <c r="P4" s="252"/>
      <c r="Q4" s="253"/>
      <c r="R4" s="259"/>
      <c r="S4" s="260"/>
      <c r="T4" s="125"/>
      <c r="U4" s="125"/>
      <c r="V4" s="240"/>
      <c r="W4" s="241"/>
      <c r="X4" s="264"/>
    </row>
    <row r="5" spans="1:24" ht="12.75" customHeight="1">
      <c r="A5" s="249"/>
      <c r="B5" s="244"/>
      <c r="C5" s="245"/>
      <c r="D5" s="258"/>
      <c r="E5" s="5">
        <v>15</v>
      </c>
      <c r="F5" s="266"/>
      <c r="G5" s="267"/>
      <c r="H5" s="259"/>
      <c r="I5" s="260"/>
      <c r="J5" s="251"/>
      <c r="K5" s="241"/>
      <c r="L5" s="251"/>
      <c r="M5" s="241"/>
      <c r="N5" s="251"/>
      <c r="O5" s="241"/>
      <c r="P5" s="252"/>
      <c r="Q5" s="253"/>
      <c r="R5" s="259"/>
      <c r="S5" s="260"/>
      <c r="T5" s="125"/>
      <c r="U5" s="125"/>
      <c r="V5" s="240"/>
      <c r="W5" s="241"/>
      <c r="X5" s="264"/>
    </row>
    <row r="6" spans="1:24" ht="12.75" customHeight="1">
      <c r="A6" s="249"/>
      <c r="B6" s="244"/>
      <c r="C6" s="245"/>
      <c r="D6" s="258"/>
      <c r="E6" s="5">
        <v>17</v>
      </c>
      <c r="F6" s="266"/>
      <c r="G6" s="267"/>
      <c r="H6" s="259"/>
      <c r="I6" s="260"/>
      <c r="J6" s="251"/>
      <c r="K6" s="241"/>
      <c r="L6" s="251"/>
      <c r="M6" s="241"/>
      <c r="N6" s="251"/>
      <c r="O6" s="241"/>
      <c r="P6" s="252"/>
      <c r="Q6" s="253"/>
      <c r="R6" s="259"/>
      <c r="S6" s="260"/>
      <c r="T6" s="125"/>
      <c r="U6" s="125"/>
      <c r="V6" s="240"/>
      <c r="W6" s="241"/>
      <c r="X6" s="264"/>
    </row>
    <row r="7" spans="1:24" ht="12.75" customHeight="1">
      <c r="A7" s="250"/>
      <c r="B7" s="246"/>
      <c r="C7" s="247"/>
      <c r="D7" s="258"/>
      <c r="E7" s="6" t="s">
        <v>54</v>
      </c>
      <c r="F7" s="268"/>
      <c r="G7" s="269"/>
      <c r="H7" s="259"/>
      <c r="I7" s="260"/>
      <c r="J7" s="240"/>
      <c r="K7" s="241"/>
      <c r="L7" s="240"/>
      <c r="M7" s="241"/>
      <c r="N7" s="240" t="s">
        <v>145</v>
      </c>
      <c r="O7" s="241"/>
      <c r="P7" s="240" t="s">
        <v>145</v>
      </c>
      <c r="Q7" s="241"/>
      <c r="R7" s="240"/>
      <c r="S7" s="241"/>
      <c r="T7" s="274" t="s">
        <v>145</v>
      </c>
      <c r="U7" s="275"/>
      <c r="V7" s="274" t="s">
        <v>145</v>
      </c>
      <c r="W7" s="275"/>
      <c r="X7" s="264"/>
    </row>
    <row r="8" spans="1:27" s="49" customFormat="1" ht="29.25">
      <c r="A8" s="2"/>
      <c r="B8" s="101" t="s">
        <v>199</v>
      </c>
      <c r="C8" s="102"/>
      <c r="D8" s="229">
        <f>COUNTIF(F8:W8,"*)")</f>
        <v>0</v>
      </c>
      <c r="E8" s="18"/>
      <c r="F8" s="8" t="s">
        <v>55</v>
      </c>
      <c r="G8" s="9" t="s">
        <v>56</v>
      </c>
      <c r="H8" s="8" t="s">
        <v>55</v>
      </c>
      <c r="I8" s="9" t="s">
        <v>56</v>
      </c>
      <c r="J8" s="8" t="s">
        <v>55</v>
      </c>
      <c r="K8" s="9" t="s">
        <v>56</v>
      </c>
      <c r="L8" s="8" t="s">
        <v>55</v>
      </c>
      <c r="M8" s="9" t="s">
        <v>56</v>
      </c>
      <c r="N8" s="8" t="s">
        <v>55</v>
      </c>
      <c r="O8" s="9" t="s">
        <v>56</v>
      </c>
      <c r="P8" s="8" t="s">
        <v>55</v>
      </c>
      <c r="Q8" s="9" t="s">
        <v>56</v>
      </c>
      <c r="R8" s="8" t="s">
        <v>55</v>
      </c>
      <c r="S8" s="9" t="s">
        <v>56</v>
      </c>
      <c r="T8" s="133" t="s">
        <v>288</v>
      </c>
      <c r="U8" s="148" t="s">
        <v>96</v>
      </c>
      <c r="V8" s="8" t="s">
        <v>55</v>
      </c>
      <c r="W8" s="9" t="s">
        <v>56</v>
      </c>
      <c r="X8" s="230">
        <f>Z8+AA8</f>
        <v>0</v>
      </c>
      <c r="Z8" s="48"/>
      <c r="AA8" s="15"/>
    </row>
    <row r="9" spans="1:27" s="49" customFormat="1" ht="12.75">
      <c r="A9" s="3" t="s">
        <v>57</v>
      </c>
      <c r="B9" s="104" t="s">
        <v>252</v>
      </c>
      <c r="C9" s="135" t="s">
        <v>6</v>
      </c>
      <c r="D9" s="66">
        <f aca="true" t="shared" si="0" ref="D9:D32">COUNTIF(F9:W9,"*)")</f>
        <v>1</v>
      </c>
      <c r="E9" s="136">
        <f>SUM(G9+I9+K9+M9+O9+Q9+S9+W9)</f>
        <v>34</v>
      </c>
      <c r="F9" s="67" t="s">
        <v>8</v>
      </c>
      <c r="G9" s="42"/>
      <c r="H9" s="67">
        <v>3</v>
      </c>
      <c r="I9" s="42">
        <v>7</v>
      </c>
      <c r="J9" s="67">
        <v>1</v>
      </c>
      <c r="K9" s="42">
        <v>9</v>
      </c>
      <c r="L9" s="67" t="s">
        <v>2</v>
      </c>
      <c r="M9" s="42"/>
      <c r="N9" s="67" t="s">
        <v>8</v>
      </c>
      <c r="O9" s="42"/>
      <c r="P9" s="67">
        <v>1</v>
      </c>
      <c r="Q9" s="42">
        <v>9</v>
      </c>
      <c r="R9" s="67">
        <v>1</v>
      </c>
      <c r="S9" s="42">
        <v>9</v>
      </c>
      <c r="T9" s="196"/>
      <c r="U9" s="127"/>
      <c r="V9" s="67"/>
      <c r="W9" s="42"/>
      <c r="X9" s="68"/>
      <c r="Z9" s="48"/>
      <c r="AA9" s="15"/>
    </row>
    <row r="10" spans="1:27" s="49" customFormat="1" ht="12.75">
      <c r="A10" s="3" t="s">
        <v>58</v>
      </c>
      <c r="B10" s="97"/>
      <c r="C10" s="97"/>
      <c r="D10" s="32">
        <f t="shared" si="0"/>
        <v>0</v>
      </c>
      <c r="E10" s="81">
        <f>SUM(G10+I10+K10+M10+O10+Q10+S10+W10)</f>
        <v>0</v>
      </c>
      <c r="F10" s="11"/>
      <c r="G10" s="12"/>
      <c r="H10" s="11"/>
      <c r="I10" s="12"/>
      <c r="J10" s="11"/>
      <c r="K10" s="12"/>
      <c r="L10" s="11"/>
      <c r="M10" s="12"/>
      <c r="N10" s="11"/>
      <c r="O10" s="12"/>
      <c r="P10" s="11"/>
      <c r="Q10" s="12"/>
      <c r="R10" s="11"/>
      <c r="S10" s="12"/>
      <c r="T10" s="193"/>
      <c r="U10" s="31"/>
      <c r="V10" s="11"/>
      <c r="W10" s="12"/>
      <c r="X10" s="45"/>
      <c r="Z10" s="48"/>
      <c r="AA10" s="15"/>
    </row>
    <row r="11" spans="1:27" s="49" customFormat="1" ht="12.75">
      <c r="A11" s="3" t="s">
        <v>59</v>
      </c>
      <c r="B11" s="103"/>
      <c r="C11" s="97"/>
      <c r="D11" s="32">
        <f t="shared" si="0"/>
        <v>0</v>
      </c>
      <c r="E11" s="81">
        <f>SUM(G11+I11+K11+M11+O11+Q11+S11+W11)</f>
        <v>0</v>
      </c>
      <c r="F11" s="11"/>
      <c r="G11" s="12"/>
      <c r="H11" s="11"/>
      <c r="I11" s="12"/>
      <c r="J11" s="11"/>
      <c r="K11" s="12"/>
      <c r="L11" s="11"/>
      <c r="M11" s="12"/>
      <c r="N11" s="11"/>
      <c r="O11" s="12"/>
      <c r="P11" s="11"/>
      <c r="Q11" s="12"/>
      <c r="R11" s="11"/>
      <c r="S11" s="12"/>
      <c r="T11" s="193"/>
      <c r="U11" s="31"/>
      <c r="V11" s="11"/>
      <c r="W11" s="12"/>
      <c r="X11" s="45"/>
      <c r="Z11" s="48"/>
      <c r="AA11" s="15"/>
    </row>
    <row r="12" spans="1:27" s="49" customFormat="1" ht="12.75">
      <c r="A12" s="88"/>
      <c r="B12" s="95"/>
      <c r="C12" s="91"/>
      <c r="D12" s="89">
        <f t="shared" si="0"/>
        <v>0</v>
      </c>
      <c r="E12" s="90">
        <f>SUM(G12+I12+K12+M12+O12+Q12+S12+W12)</f>
        <v>0</v>
      </c>
      <c r="F12" s="92"/>
      <c r="G12" s="93"/>
      <c r="H12" s="92"/>
      <c r="I12" s="93"/>
      <c r="J12" s="92"/>
      <c r="K12" s="93"/>
      <c r="L12" s="92"/>
      <c r="M12" s="93"/>
      <c r="N12" s="92"/>
      <c r="O12" s="93"/>
      <c r="P12" s="92"/>
      <c r="Q12" s="93"/>
      <c r="R12" s="92"/>
      <c r="S12" s="93"/>
      <c r="T12" s="197"/>
      <c r="U12" s="131"/>
      <c r="V12" s="92"/>
      <c r="W12" s="93"/>
      <c r="X12" s="94">
        <f>Z12+AA12</f>
        <v>0</v>
      </c>
      <c r="Z12" s="48"/>
      <c r="AA12" s="15"/>
    </row>
    <row r="13" spans="1:27" s="49" customFormat="1" ht="12.75">
      <c r="A13" s="3" t="s">
        <v>57</v>
      </c>
      <c r="B13" s="97" t="s">
        <v>253</v>
      </c>
      <c r="C13" s="97" t="s">
        <v>102</v>
      </c>
      <c r="D13" s="32">
        <f t="shared" si="0"/>
        <v>2</v>
      </c>
      <c r="E13" s="81">
        <f>SUM(G13+I13+K13+M13+O13+Q13+S13+U13+W13)</f>
        <v>114</v>
      </c>
      <c r="F13" s="11" t="s">
        <v>2</v>
      </c>
      <c r="G13" s="17"/>
      <c r="H13" s="11">
        <v>2</v>
      </c>
      <c r="I13" s="17">
        <v>18</v>
      </c>
      <c r="J13" s="11" t="s">
        <v>333</v>
      </c>
      <c r="K13" s="12"/>
      <c r="L13" s="11">
        <v>6</v>
      </c>
      <c r="M13" s="12">
        <v>13</v>
      </c>
      <c r="N13" s="11">
        <v>3</v>
      </c>
      <c r="O13" s="12">
        <v>16</v>
      </c>
      <c r="P13" s="11">
        <v>2</v>
      </c>
      <c r="Q13" s="12">
        <v>18</v>
      </c>
      <c r="R13" s="11">
        <v>1</v>
      </c>
      <c r="S13" s="12">
        <v>13</v>
      </c>
      <c r="T13" s="193">
        <v>1</v>
      </c>
      <c r="U13" s="31">
        <v>20</v>
      </c>
      <c r="V13" s="11">
        <v>1</v>
      </c>
      <c r="W13" s="12">
        <v>16</v>
      </c>
      <c r="X13" s="45">
        <v>8</v>
      </c>
      <c r="Z13" s="48"/>
      <c r="AA13" s="15"/>
    </row>
    <row r="14" spans="1:27" s="49" customFormat="1" ht="12.75">
      <c r="A14" s="3" t="s">
        <v>58</v>
      </c>
      <c r="B14" s="105" t="s">
        <v>260</v>
      </c>
      <c r="C14" s="97" t="s">
        <v>102</v>
      </c>
      <c r="D14" s="32">
        <f t="shared" si="0"/>
        <v>1</v>
      </c>
      <c r="E14" s="81">
        <f aca="true" t="shared" si="1" ref="E14:E30">SUM(G14+I14+K14+M14+O14+Q14+S14+U14+W14)</f>
        <v>86</v>
      </c>
      <c r="F14" s="11" t="s">
        <v>2</v>
      </c>
      <c r="G14" s="17"/>
      <c r="H14" s="11">
        <v>5</v>
      </c>
      <c r="I14" s="17">
        <v>14</v>
      </c>
      <c r="J14" s="11">
        <v>1</v>
      </c>
      <c r="K14" s="12">
        <v>14</v>
      </c>
      <c r="L14" s="11" t="s">
        <v>8</v>
      </c>
      <c r="M14" s="12"/>
      <c r="N14" s="11">
        <v>11</v>
      </c>
      <c r="O14" s="12">
        <v>8</v>
      </c>
      <c r="P14" s="11">
        <v>3</v>
      </c>
      <c r="Q14" s="12">
        <v>16</v>
      </c>
      <c r="R14" s="11">
        <v>3</v>
      </c>
      <c r="S14" s="12">
        <v>9</v>
      </c>
      <c r="T14" s="193">
        <v>4</v>
      </c>
      <c r="U14" s="31">
        <v>15</v>
      </c>
      <c r="V14" s="11">
        <v>5</v>
      </c>
      <c r="W14" s="12">
        <v>10</v>
      </c>
      <c r="X14" s="45"/>
      <c r="Z14" s="48"/>
      <c r="AA14" s="15"/>
    </row>
    <row r="15" spans="1:27" s="49" customFormat="1" ht="12.75">
      <c r="A15" s="3" t="s">
        <v>59</v>
      </c>
      <c r="B15" s="97" t="s">
        <v>255</v>
      </c>
      <c r="C15" s="98" t="s">
        <v>264</v>
      </c>
      <c r="D15" s="32">
        <f t="shared" si="0"/>
        <v>1</v>
      </c>
      <c r="E15" s="81">
        <f t="shared" si="1"/>
        <v>69</v>
      </c>
      <c r="F15" s="11" t="s">
        <v>2</v>
      </c>
      <c r="G15" s="17"/>
      <c r="H15" s="11">
        <v>7</v>
      </c>
      <c r="I15" s="17">
        <v>12</v>
      </c>
      <c r="J15" s="11">
        <v>2</v>
      </c>
      <c r="K15" s="12">
        <v>12</v>
      </c>
      <c r="L15" s="11">
        <v>14</v>
      </c>
      <c r="M15" s="12">
        <v>5</v>
      </c>
      <c r="N15" s="11">
        <v>7</v>
      </c>
      <c r="O15" s="12">
        <v>12</v>
      </c>
      <c r="P15" s="11" t="s">
        <v>8</v>
      </c>
      <c r="Q15" s="12"/>
      <c r="R15" s="11" t="s">
        <v>8</v>
      </c>
      <c r="S15" s="12"/>
      <c r="T15" s="193">
        <v>3</v>
      </c>
      <c r="U15" s="31">
        <v>16</v>
      </c>
      <c r="V15" s="11">
        <v>3</v>
      </c>
      <c r="W15" s="12">
        <v>12</v>
      </c>
      <c r="X15" s="45"/>
      <c r="Z15" s="48"/>
      <c r="AA15" s="15"/>
    </row>
    <row r="16" spans="1:27" s="49" customFormat="1" ht="12.75">
      <c r="A16" s="3" t="s">
        <v>214</v>
      </c>
      <c r="B16" s="97" t="s">
        <v>254</v>
      </c>
      <c r="C16" s="97" t="s">
        <v>102</v>
      </c>
      <c r="D16" s="32">
        <f t="shared" si="0"/>
        <v>1</v>
      </c>
      <c r="E16" s="81">
        <f t="shared" si="1"/>
        <v>56</v>
      </c>
      <c r="F16" s="11" t="s">
        <v>2</v>
      </c>
      <c r="G16" s="17"/>
      <c r="H16" s="11">
        <v>4</v>
      </c>
      <c r="I16" s="31">
        <v>15</v>
      </c>
      <c r="J16" s="11">
        <v>3</v>
      </c>
      <c r="K16" s="12">
        <v>10</v>
      </c>
      <c r="L16" s="11">
        <v>13</v>
      </c>
      <c r="M16" s="12">
        <v>6</v>
      </c>
      <c r="N16" s="11" t="s">
        <v>8</v>
      </c>
      <c r="O16" s="12"/>
      <c r="P16" s="11">
        <v>8</v>
      </c>
      <c r="Q16" s="12">
        <v>11</v>
      </c>
      <c r="R16" s="11">
        <v>4</v>
      </c>
      <c r="S16" s="12">
        <v>7</v>
      </c>
      <c r="T16" s="193" t="s">
        <v>8</v>
      </c>
      <c r="U16" s="31"/>
      <c r="V16" s="11">
        <v>8</v>
      </c>
      <c r="W16" s="12">
        <v>7</v>
      </c>
      <c r="X16" s="45"/>
      <c r="Z16" s="48"/>
      <c r="AA16" s="15"/>
    </row>
    <row r="17" spans="1:27" s="49" customFormat="1" ht="12.75">
      <c r="A17" s="3" t="s">
        <v>61</v>
      </c>
      <c r="B17" s="98" t="s">
        <v>256</v>
      </c>
      <c r="C17" s="98" t="s">
        <v>102</v>
      </c>
      <c r="D17" s="32">
        <f t="shared" si="0"/>
        <v>1</v>
      </c>
      <c r="E17" s="81">
        <f t="shared" si="1"/>
        <v>36</v>
      </c>
      <c r="F17" s="11" t="s">
        <v>2</v>
      </c>
      <c r="G17" s="17"/>
      <c r="H17" s="11">
        <v>8</v>
      </c>
      <c r="I17" s="31">
        <v>11</v>
      </c>
      <c r="J17" s="11">
        <v>5</v>
      </c>
      <c r="K17" s="12">
        <v>7</v>
      </c>
      <c r="L17" s="11">
        <v>16</v>
      </c>
      <c r="M17" s="25">
        <v>3</v>
      </c>
      <c r="N17" s="19">
        <v>17</v>
      </c>
      <c r="O17" s="25">
        <v>2</v>
      </c>
      <c r="P17" s="11">
        <v>16</v>
      </c>
      <c r="Q17" s="25">
        <v>3</v>
      </c>
      <c r="R17" s="19" t="s">
        <v>8</v>
      </c>
      <c r="S17" s="25"/>
      <c r="T17" s="194">
        <v>9</v>
      </c>
      <c r="U17" s="44">
        <v>10</v>
      </c>
      <c r="V17" s="19" t="s">
        <v>8</v>
      </c>
      <c r="W17" s="25"/>
      <c r="X17" s="45"/>
      <c r="Z17" s="48"/>
      <c r="AA17" s="15"/>
    </row>
    <row r="18" spans="1:27" s="49" customFormat="1" ht="12.75">
      <c r="A18" s="3" t="s">
        <v>62</v>
      </c>
      <c r="B18" s="98" t="s">
        <v>257</v>
      </c>
      <c r="C18" s="98" t="s">
        <v>102</v>
      </c>
      <c r="D18" s="32">
        <f t="shared" si="0"/>
        <v>1</v>
      </c>
      <c r="E18" s="81">
        <f t="shared" si="1"/>
        <v>27</v>
      </c>
      <c r="F18" s="11" t="s">
        <v>2</v>
      </c>
      <c r="G18" s="17"/>
      <c r="H18" s="11">
        <v>11</v>
      </c>
      <c r="I18" s="31">
        <v>8</v>
      </c>
      <c r="J18" s="11">
        <v>6</v>
      </c>
      <c r="K18" s="12">
        <v>6</v>
      </c>
      <c r="L18" s="11" t="s">
        <v>8</v>
      </c>
      <c r="M18" s="25"/>
      <c r="N18" s="19">
        <v>25</v>
      </c>
      <c r="O18" s="25"/>
      <c r="P18" s="11" t="s">
        <v>8</v>
      </c>
      <c r="Q18" s="25"/>
      <c r="R18" s="19">
        <v>5</v>
      </c>
      <c r="S18" s="25">
        <v>6</v>
      </c>
      <c r="T18" s="194">
        <v>12</v>
      </c>
      <c r="U18" s="44">
        <v>7</v>
      </c>
      <c r="V18" s="19" t="s">
        <v>8</v>
      </c>
      <c r="W18" s="25"/>
      <c r="X18" s="45"/>
      <c r="Z18" s="48"/>
      <c r="AA18" s="15"/>
    </row>
    <row r="19" spans="1:27" s="49" customFormat="1" ht="12.75">
      <c r="A19" s="3" t="s">
        <v>63</v>
      </c>
      <c r="B19" s="98" t="s">
        <v>3</v>
      </c>
      <c r="C19" s="98" t="s">
        <v>1</v>
      </c>
      <c r="D19" s="32">
        <f t="shared" si="0"/>
        <v>1</v>
      </c>
      <c r="E19" s="81">
        <f t="shared" si="1"/>
        <v>22</v>
      </c>
      <c r="F19" s="11" t="s">
        <v>2</v>
      </c>
      <c r="G19" s="17"/>
      <c r="H19" s="11" t="s">
        <v>8</v>
      </c>
      <c r="I19" s="31"/>
      <c r="J19" s="11" t="s">
        <v>8</v>
      </c>
      <c r="K19" s="12"/>
      <c r="L19" s="11">
        <v>8</v>
      </c>
      <c r="M19" s="25">
        <v>11</v>
      </c>
      <c r="N19" s="19" t="s">
        <v>8</v>
      </c>
      <c r="O19" s="25"/>
      <c r="P19" s="11" t="s">
        <v>8</v>
      </c>
      <c r="Q19" s="25"/>
      <c r="R19" s="19">
        <v>2</v>
      </c>
      <c r="S19" s="25">
        <v>11</v>
      </c>
      <c r="T19" s="194" t="s">
        <v>8</v>
      </c>
      <c r="U19" s="44"/>
      <c r="V19" s="19" t="s">
        <v>8</v>
      </c>
      <c r="W19" s="25"/>
      <c r="X19" s="45"/>
      <c r="Z19" s="48"/>
      <c r="AA19" s="15"/>
    </row>
    <row r="20" spans="1:27" s="49" customFormat="1" ht="12.75">
      <c r="A20" s="3" t="s">
        <v>64</v>
      </c>
      <c r="B20" s="98" t="s">
        <v>229</v>
      </c>
      <c r="C20" s="97" t="s">
        <v>27</v>
      </c>
      <c r="D20" s="32">
        <f t="shared" si="0"/>
        <v>1</v>
      </c>
      <c r="E20" s="81">
        <f t="shared" si="1"/>
        <v>14</v>
      </c>
      <c r="F20" s="11" t="s">
        <v>2</v>
      </c>
      <c r="G20" s="43"/>
      <c r="H20" s="19" t="s">
        <v>8</v>
      </c>
      <c r="I20" s="44"/>
      <c r="J20" s="11" t="s">
        <v>8</v>
      </c>
      <c r="K20" s="25"/>
      <c r="L20" s="19" t="s">
        <v>8</v>
      </c>
      <c r="M20" s="25"/>
      <c r="N20" s="19" t="s">
        <v>8</v>
      </c>
      <c r="O20" s="25"/>
      <c r="P20" s="11">
        <v>14</v>
      </c>
      <c r="Q20" s="25">
        <v>5</v>
      </c>
      <c r="R20" s="19" t="s">
        <v>8</v>
      </c>
      <c r="S20" s="25"/>
      <c r="T20" s="194">
        <v>10</v>
      </c>
      <c r="U20" s="44">
        <v>9</v>
      </c>
      <c r="V20" s="19" t="s">
        <v>8</v>
      </c>
      <c r="W20" s="25"/>
      <c r="X20" s="45"/>
      <c r="Z20" s="48"/>
      <c r="AA20" s="15"/>
    </row>
    <row r="21" spans="1:27" s="49" customFormat="1" ht="12.75">
      <c r="A21" s="3" t="s">
        <v>65</v>
      </c>
      <c r="B21" s="98" t="s">
        <v>41</v>
      </c>
      <c r="C21" s="98" t="s">
        <v>121</v>
      </c>
      <c r="D21" s="32">
        <f>COUNTIF(F21:W21,"*)")</f>
        <v>1</v>
      </c>
      <c r="E21" s="81">
        <f>SUM(G21+I21+K21+M21+O21+Q21+S21+U21+W21)</f>
        <v>12</v>
      </c>
      <c r="F21" s="11" t="s">
        <v>2</v>
      </c>
      <c r="G21" s="43"/>
      <c r="H21" s="19" t="s">
        <v>8</v>
      </c>
      <c r="I21" s="44"/>
      <c r="J21" s="11" t="s">
        <v>8</v>
      </c>
      <c r="K21" s="25"/>
      <c r="L21" s="19" t="s">
        <v>8</v>
      </c>
      <c r="M21" s="25"/>
      <c r="N21" s="19" t="s">
        <v>8</v>
      </c>
      <c r="O21" s="25"/>
      <c r="P21" s="11" t="s">
        <v>8</v>
      </c>
      <c r="Q21" s="25"/>
      <c r="R21" s="19" t="s">
        <v>8</v>
      </c>
      <c r="S21" s="25"/>
      <c r="T21" s="194">
        <v>7</v>
      </c>
      <c r="U21" s="44">
        <v>12</v>
      </c>
      <c r="V21" s="19" t="s">
        <v>8</v>
      </c>
      <c r="W21" s="25"/>
      <c r="X21" s="45"/>
      <c r="Z21" s="48"/>
      <c r="AA21" s="15"/>
    </row>
    <row r="22" spans="1:27" s="49" customFormat="1" ht="12.75">
      <c r="A22" s="3" t="s">
        <v>65</v>
      </c>
      <c r="B22" s="98" t="s">
        <v>0</v>
      </c>
      <c r="C22" s="98" t="s">
        <v>1</v>
      </c>
      <c r="D22" s="32">
        <f t="shared" si="0"/>
        <v>1</v>
      </c>
      <c r="E22" s="81">
        <f t="shared" si="1"/>
        <v>12</v>
      </c>
      <c r="F22" s="11" t="s">
        <v>2</v>
      </c>
      <c r="G22" s="43"/>
      <c r="H22" s="19" t="s">
        <v>8</v>
      </c>
      <c r="I22" s="44"/>
      <c r="J22" s="11" t="s">
        <v>8</v>
      </c>
      <c r="K22" s="25"/>
      <c r="L22" s="19">
        <v>7</v>
      </c>
      <c r="M22" s="25">
        <v>12</v>
      </c>
      <c r="N22" s="19" t="s">
        <v>8</v>
      </c>
      <c r="O22" s="25"/>
      <c r="P22" s="11" t="s">
        <v>8</v>
      </c>
      <c r="Q22" s="25"/>
      <c r="R22" s="19" t="s">
        <v>8</v>
      </c>
      <c r="S22" s="25"/>
      <c r="T22" s="194" t="s">
        <v>8</v>
      </c>
      <c r="U22" s="44"/>
      <c r="V22" s="19" t="s">
        <v>8</v>
      </c>
      <c r="W22" s="25"/>
      <c r="X22" s="45"/>
      <c r="Z22" s="48"/>
      <c r="AA22" s="15"/>
    </row>
    <row r="23" spans="1:27" s="49" customFormat="1" ht="12.75">
      <c r="A23" s="3" t="s">
        <v>171</v>
      </c>
      <c r="B23" s="98" t="s">
        <v>232</v>
      </c>
      <c r="C23" s="98" t="s">
        <v>27</v>
      </c>
      <c r="D23" s="32">
        <f t="shared" si="0"/>
        <v>1</v>
      </c>
      <c r="E23" s="81">
        <f t="shared" si="1"/>
        <v>12</v>
      </c>
      <c r="F23" s="11" t="s">
        <v>2</v>
      </c>
      <c r="G23" s="43"/>
      <c r="H23" s="19" t="s">
        <v>8</v>
      </c>
      <c r="I23" s="44"/>
      <c r="J23" s="11" t="s">
        <v>8</v>
      </c>
      <c r="K23" s="25"/>
      <c r="L23" s="19" t="s">
        <v>8</v>
      </c>
      <c r="M23" s="25"/>
      <c r="N23" s="19" t="s">
        <v>8</v>
      </c>
      <c r="O23" s="25"/>
      <c r="P23" s="11">
        <v>15</v>
      </c>
      <c r="Q23" s="25">
        <v>4</v>
      </c>
      <c r="R23" s="19" t="s">
        <v>8</v>
      </c>
      <c r="S23" s="25"/>
      <c r="T23" s="194">
        <v>11</v>
      </c>
      <c r="U23" s="44">
        <v>8</v>
      </c>
      <c r="V23" s="19" t="s">
        <v>8</v>
      </c>
      <c r="W23" s="25"/>
      <c r="X23" s="45"/>
      <c r="Z23" s="48"/>
      <c r="AA23" s="15"/>
    </row>
    <row r="24" spans="1:27" s="49" customFormat="1" ht="12.75">
      <c r="A24" s="3" t="s">
        <v>170</v>
      </c>
      <c r="B24" s="98" t="s">
        <v>42</v>
      </c>
      <c r="C24" s="97" t="s">
        <v>121</v>
      </c>
      <c r="D24" s="32">
        <f t="shared" si="0"/>
        <v>1</v>
      </c>
      <c r="E24" s="81">
        <f t="shared" si="1"/>
        <v>11</v>
      </c>
      <c r="F24" s="11" t="s">
        <v>2</v>
      </c>
      <c r="G24" s="43"/>
      <c r="H24" s="19" t="s">
        <v>8</v>
      </c>
      <c r="I24" s="44"/>
      <c r="J24" s="11" t="s">
        <v>8</v>
      </c>
      <c r="K24" s="25"/>
      <c r="L24" s="19" t="s">
        <v>8</v>
      </c>
      <c r="M24" s="25"/>
      <c r="N24" s="19" t="s">
        <v>8</v>
      </c>
      <c r="O24" s="25"/>
      <c r="P24" s="11" t="s">
        <v>8</v>
      </c>
      <c r="Q24" s="25"/>
      <c r="R24" s="19" t="s">
        <v>8</v>
      </c>
      <c r="S24" s="25"/>
      <c r="T24" s="194">
        <v>8</v>
      </c>
      <c r="U24" s="44">
        <v>11</v>
      </c>
      <c r="V24" s="19" t="s">
        <v>8</v>
      </c>
      <c r="W24" s="25"/>
      <c r="X24" s="45"/>
      <c r="Z24" s="48"/>
      <c r="AA24" s="15"/>
    </row>
    <row r="25" spans="1:27" s="49" customFormat="1" ht="12.75">
      <c r="A25" s="3" t="s">
        <v>172</v>
      </c>
      <c r="B25" s="98" t="s">
        <v>258</v>
      </c>
      <c r="C25" s="98" t="s">
        <v>321</v>
      </c>
      <c r="D25" s="32">
        <f t="shared" si="0"/>
        <v>1</v>
      </c>
      <c r="E25" s="81">
        <f t="shared" si="1"/>
        <v>10</v>
      </c>
      <c r="F25" s="11" t="s">
        <v>2</v>
      </c>
      <c r="G25" s="43"/>
      <c r="H25" s="19">
        <v>9</v>
      </c>
      <c r="I25" s="44">
        <v>10</v>
      </c>
      <c r="J25" s="11" t="s">
        <v>8</v>
      </c>
      <c r="K25" s="25"/>
      <c r="L25" s="19" t="s">
        <v>8</v>
      </c>
      <c r="M25" s="25"/>
      <c r="N25" s="19" t="s">
        <v>8</v>
      </c>
      <c r="O25" s="25"/>
      <c r="P25" s="11" t="s">
        <v>8</v>
      </c>
      <c r="Q25" s="25"/>
      <c r="R25" s="19" t="s">
        <v>8</v>
      </c>
      <c r="S25" s="25"/>
      <c r="T25" s="194" t="s">
        <v>8</v>
      </c>
      <c r="U25" s="44"/>
      <c r="V25" s="19" t="s">
        <v>8</v>
      </c>
      <c r="W25" s="25"/>
      <c r="X25" s="45"/>
      <c r="Z25" s="48"/>
      <c r="AA25" s="15"/>
    </row>
    <row r="26" spans="1:27" s="49" customFormat="1" ht="12.75">
      <c r="A26" s="3" t="s">
        <v>173</v>
      </c>
      <c r="B26" s="98" t="s">
        <v>259</v>
      </c>
      <c r="C26" s="98" t="s">
        <v>128</v>
      </c>
      <c r="D26" s="32">
        <f t="shared" si="0"/>
        <v>1</v>
      </c>
      <c r="E26" s="81">
        <f t="shared" si="1"/>
        <v>9</v>
      </c>
      <c r="F26" s="11" t="s">
        <v>2</v>
      </c>
      <c r="G26" s="43"/>
      <c r="H26" s="19">
        <v>10</v>
      </c>
      <c r="I26" s="44">
        <v>9</v>
      </c>
      <c r="J26" s="11" t="s">
        <v>8</v>
      </c>
      <c r="K26" s="25"/>
      <c r="L26" s="19" t="s">
        <v>8</v>
      </c>
      <c r="M26" s="25"/>
      <c r="N26" s="19" t="s">
        <v>8</v>
      </c>
      <c r="O26" s="25"/>
      <c r="P26" s="11" t="s">
        <v>8</v>
      </c>
      <c r="Q26" s="25"/>
      <c r="R26" s="19" t="s">
        <v>8</v>
      </c>
      <c r="S26" s="25"/>
      <c r="T26" s="194" t="s">
        <v>8</v>
      </c>
      <c r="U26" s="44"/>
      <c r="V26" s="19" t="s">
        <v>8</v>
      </c>
      <c r="W26" s="25"/>
      <c r="X26" s="45"/>
      <c r="Z26" s="48"/>
      <c r="AA26" s="15"/>
    </row>
    <row r="27" spans="1:27" s="49" customFormat="1" ht="12.75">
      <c r="A27" s="3" t="s">
        <v>173</v>
      </c>
      <c r="B27" s="98" t="s">
        <v>270</v>
      </c>
      <c r="C27" s="98" t="s">
        <v>135</v>
      </c>
      <c r="D27" s="32">
        <f t="shared" si="0"/>
        <v>1</v>
      </c>
      <c r="E27" s="81">
        <f t="shared" si="1"/>
        <v>9</v>
      </c>
      <c r="F27" s="11" t="s">
        <v>2</v>
      </c>
      <c r="G27" s="43"/>
      <c r="H27" s="19" t="s">
        <v>8</v>
      </c>
      <c r="I27" s="44"/>
      <c r="J27" s="11" t="s">
        <v>8</v>
      </c>
      <c r="K27" s="25"/>
      <c r="L27" s="19" t="s">
        <v>8</v>
      </c>
      <c r="M27" s="25"/>
      <c r="N27" s="19" t="s">
        <v>8</v>
      </c>
      <c r="O27" s="25"/>
      <c r="P27" s="11">
        <v>10</v>
      </c>
      <c r="Q27" s="25">
        <v>9</v>
      </c>
      <c r="R27" s="19" t="s">
        <v>8</v>
      </c>
      <c r="S27" s="25"/>
      <c r="T27" s="194" t="s">
        <v>8</v>
      </c>
      <c r="U27" s="44"/>
      <c r="V27" s="19" t="s">
        <v>8</v>
      </c>
      <c r="W27" s="25"/>
      <c r="X27" s="45"/>
      <c r="Z27" s="48"/>
      <c r="AA27" s="15"/>
    </row>
    <row r="28" spans="1:27" s="49" customFormat="1" ht="12.75">
      <c r="A28" s="3" t="s">
        <v>175</v>
      </c>
      <c r="B28" s="165" t="s">
        <v>272</v>
      </c>
      <c r="C28" s="141" t="s">
        <v>105</v>
      </c>
      <c r="D28" s="137">
        <f t="shared" si="0"/>
        <v>1</v>
      </c>
      <c r="E28" s="81">
        <f t="shared" si="1"/>
        <v>8</v>
      </c>
      <c r="F28" s="11" t="s">
        <v>2</v>
      </c>
      <c r="G28" s="43"/>
      <c r="H28" s="19" t="s">
        <v>8</v>
      </c>
      <c r="I28" s="44"/>
      <c r="J28" s="11" t="s">
        <v>8</v>
      </c>
      <c r="K28" s="25"/>
      <c r="L28" s="19" t="s">
        <v>8</v>
      </c>
      <c r="M28" s="25"/>
      <c r="N28" s="19" t="s">
        <v>8</v>
      </c>
      <c r="O28" s="25"/>
      <c r="P28" s="11">
        <v>11</v>
      </c>
      <c r="Q28" s="25">
        <v>8</v>
      </c>
      <c r="R28" s="19" t="s">
        <v>8</v>
      </c>
      <c r="S28" s="25"/>
      <c r="T28" s="194" t="s">
        <v>8</v>
      </c>
      <c r="U28" s="44"/>
      <c r="V28" s="19" t="s">
        <v>8</v>
      </c>
      <c r="W28" s="25"/>
      <c r="X28" s="45"/>
      <c r="Z28" s="48"/>
      <c r="AA28" s="15"/>
    </row>
    <row r="29" spans="1:27" s="49" customFormat="1" ht="12.75">
      <c r="A29" s="3" t="s">
        <v>176</v>
      </c>
      <c r="B29" s="165" t="s">
        <v>45</v>
      </c>
      <c r="C29" s="166" t="s">
        <v>27</v>
      </c>
      <c r="D29" s="32">
        <f t="shared" si="0"/>
        <v>1</v>
      </c>
      <c r="E29" s="81">
        <f t="shared" si="1"/>
        <v>6</v>
      </c>
      <c r="F29" s="11" t="s">
        <v>2</v>
      </c>
      <c r="G29" s="43"/>
      <c r="H29" s="19" t="s">
        <v>8</v>
      </c>
      <c r="I29" s="44"/>
      <c r="J29" s="11" t="s">
        <v>8</v>
      </c>
      <c r="K29" s="25"/>
      <c r="L29" s="19" t="s">
        <v>8</v>
      </c>
      <c r="M29" s="25"/>
      <c r="N29" s="19" t="s">
        <v>8</v>
      </c>
      <c r="O29" s="25"/>
      <c r="P29" s="11" t="s">
        <v>8</v>
      </c>
      <c r="Q29" s="25"/>
      <c r="R29" s="19" t="s">
        <v>8</v>
      </c>
      <c r="S29" s="25"/>
      <c r="T29" s="194">
        <v>13</v>
      </c>
      <c r="U29" s="44">
        <v>6</v>
      </c>
      <c r="V29" s="19" t="s">
        <v>8</v>
      </c>
      <c r="W29" s="25"/>
      <c r="X29" s="45"/>
      <c r="Z29" s="48"/>
      <c r="AA29" s="15"/>
    </row>
    <row r="30" spans="1:27" s="49" customFormat="1" ht="12.75">
      <c r="A30" s="3" t="s">
        <v>177</v>
      </c>
      <c r="B30" s="98" t="s">
        <v>291</v>
      </c>
      <c r="C30" s="113" t="s">
        <v>1</v>
      </c>
      <c r="D30" s="32">
        <f t="shared" si="0"/>
        <v>1</v>
      </c>
      <c r="E30" s="81">
        <f t="shared" si="1"/>
        <v>0</v>
      </c>
      <c r="F30" s="11" t="s">
        <v>2</v>
      </c>
      <c r="G30" s="43"/>
      <c r="H30" s="19" t="s">
        <v>8</v>
      </c>
      <c r="I30" s="44"/>
      <c r="J30" s="11" t="s">
        <v>8</v>
      </c>
      <c r="K30" s="25"/>
      <c r="L30" s="19" t="s">
        <v>8</v>
      </c>
      <c r="M30" s="25"/>
      <c r="N30" s="19" t="s">
        <v>8</v>
      </c>
      <c r="O30" s="25"/>
      <c r="P30" s="11" t="s">
        <v>8</v>
      </c>
      <c r="Q30" s="25"/>
      <c r="R30" s="19" t="s">
        <v>8</v>
      </c>
      <c r="S30" s="25"/>
      <c r="T30" s="194" t="s">
        <v>8</v>
      </c>
      <c r="U30" s="44"/>
      <c r="V30" s="19" t="s">
        <v>8</v>
      </c>
      <c r="W30" s="25"/>
      <c r="X30" s="45"/>
      <c r="Z30" s="48"/>
      <c r="AA30" s="15"/>
    </row>
    <row r="31" spans="1:27" s="49" customFormat="1" ht="12.75">
      <c r="A31" s="3"/>
      <c r="B31" s="98"/>
      <c r="C31" s="105"/>
      <c r="D31" s="163"/>
      <c r="E31" s="121"/>
      <c r="F31" s="19"/>
      <c r="G31" s="43"/>
      <c r="H31" s="19"/>
      <c r="I31" s="44"/>
      <c r="J31" s="19"/>
      <c r="K31" s="25"/>
      <c r="L31" s="19"/>
      <c r="M31" s="25"/>
      <c r="N31" s="19"/>
      <c r="O31" s="25"/>
      <c r="P31" s="19"/>
      <c r="Q31" s="25"/>
      <c r="R31" s="19"/>
      <c r="S31" s="25"/>
      <c r="T31" s="194"/>
      <c r="U31" s="44"/>
      <c r="V31" s="19"/>
      <c r="W31" s="25"/>
      <c r="X31" s="77"/>
      <c r="Z31" s="48"/>
      <c r="AA31" s="15"/>
    </row>
    <row r="32" spans="1:27" s="49" customFormat="1" ht="12.75">
      <c r="A32" s="3"/>
      <c r="B32" s="100" t="s">
        <v>197</v>
      </c>
      <c r="C32" s="100"/>
      <c r="D32" s="38">
        <f t="shared" si="0"/>
        <v>0</v>
      </c>
      <c r="E32" s="86">
        <f>SUM(G32+I32+K32+M32+O32+Q32+S32+W32)</f>
        <v>0</v>
      </c>
      <c r="F32" s="40"/>
      <c r="G32" s="41"/>
      <c r="H32" s="40"/>
      <c r="I32" s="41"/>
      <c r="J32" s="13"/>
      <c r="K32" s="14"/>
      <c r="L32" s="13"/>
      <c r="M32" s="14"/>
      <c r="N32" s="13"/>
      <c r="O32" s="14"/>
      <c r="P32" s="13"/>
      <c r="Q32" s="14"/>
      <c r="R32" s="13"/>
      <c r="S32" s="14"/>
      <c r="T32" s="199"/>
      <c r="U32" s="128"/>
      <c r="V32" s="13"/>
      <c r="W32" s="14"/>
      <c r="X32" s="46">
        <f>Z32+AA32</f>
        <v>0</v>
      </c>
      <c r="Z32" s="48"/>
      <c r="AA32" s="15"/>
    </row>
    <row r="185" ht="12.75">
      <c r="Z185" t="e">
        <f>E185/$E$183</f>
        <v>#DIV/0!</v>
      </c>
    </row>
    <row r="186" ht="12.75">
      <c r="Z186" t="e">
        <f>E186/E183</f>
        <v>#DIV/0!</v>
      </c>
    </row>
    <row r="187" ht="12.75">
      <c r="Z187" t="e">
        <f>E187/E183</f>
        <v>#DIV/0!</v>
      </c>
    </row>
    <row r="188" ht="12.75">
      <c r="Z188" t="e">
        <f>E188/E183</f>
        <v>#DIV/0!</v>
      </c>
    </row>
    <row r="189" ht="12.75">
      <c r="Z189" t="e">
        <f>E189/E183</f>
        <v>#DIV/0!</v>
      </c>
    </row>
    <row r="190" ht="12.75">
      <c r="Z190" t="e">
        <f>E190/E183</f>
        <v>#DIV/0!</v>
      </c>
    </row>
    <row r="191" ht="12.75">
      <c r="Z191" t="e">
        <f>E191/E183</f>
        <v>#DIV/0!</v>
      </c>
    </row>
    <row r="192" ht="12.75">
      <c r="Z192" t="e">
        <f>E192/E183</f>
        <v>#DIV/0!</v>
      </c>
    </row>
    <row r="193" ht="12.75">
      <c r="Z193" t="e">
        <f>E193/E183</f>
        <v>#DIV/0!</v>
      </c>
    </row>
    <row r="194" ht="12.75">
      <c r="Z194" t="e">
        <f>E194/E183</f>
        <v>#DIV/0!</v>
      </c>
    </row>
    <row r="195" ht="12.75">
      <c r="Z195" t="e">
        <f>E195/E183</f>
        <v>#DIV/0!</v>
      </c>
    </row>
    <row r="196" ht="12.75">
      <c r="Z196" t="e">
        <f>E196/E183</f>
        <v>#DIV/0!</v>
      </c>
    </row>
    <row r="197" ht="12.75">
      <c r="Z197" t="e">
        <f>E197/E183</f>
        <v>#DIV/0!</v>
      </c>
    </row>
    <row r="198" ht="12.75">
      <c r="Z198" t="e">
        <f>E198/E183</f>
        <v>#DIV/0!</v>
      </c>
    </row>
    <row r="199" ht="12.75">
      <c r="Z199" t="e">
        <f>E199/E183</f>
        <v>#DIV/0!</v>
      </c>
    </row>
    <row r="200" ht="12.75">
      <c r="Z200" t="e">
        <f>E200/E183</f>
        <v>#DIV/0!</v>
      </c>
    </row>
    <row r="201" ht="12.75">
      <c r="Z201" t="e">
        <f>E201/E183</f>
        <v>#DIV/0!</v>
      </c>
    </row>
    <row r="202" spans="2:26" ht="12.75">
      <c r="B202" s="178"/>
      <c r="Z202" t="e">
        <f>E202/E183</f>
        <v>#DIV/0!</v>
      </c>
    </row>
  </sheetData>
  <sheetProtection/>
  <mergeCells count="62">
    <mergeCell ref="F7:G7"/>
    <mergeCell ref="H7:I7"/>
    <mergeCell ref="J7:K7"/>
    <mergeCell ref="L7:M7"/>
    <mergeCell ref="N7:O7"/>
    <mergeCell ref="P7:Q7"/>
    <mergeCell ref="R7:S7"/>
    <mergeCell ref="L5:M5"/>
    <mergeCell ref="N5:O5"/>
    <mergeCell ref="P5:Q5"/>
    <mergeCell ref="R5:S5"/>
    <mergeCell ref="N6:O6"/>
    <mergeCell ref="V7:W7"/>
    <mergeCell ref="P6:Q6"/>
    <mergeCell ref="R6:S6"/>
    <mergeCell ref="V6:W6"/>
    <mergeCell ref="H6:I6"/>
    <mergeCell ref="J6:K6"/>
    <mergeCell ref="L6:M6"/>
    <mergeCell ref="V5:W5"/>
    <mergeCell ref="R3:S3"/>
    <mergeCell ref="V3:W3"/>
    <mergeCell ref="F4:G4"/>
    <mergeCell ref="H4:I4"/>
    <mergeCell ref="J4:K4"/>
    <mergeCell ref="L4:M4"/>
    <mergeCell ref="R4:S4"/>
    <mergeCell ref="V4:W4"/>
    <mergeCell ref="F3:G3"/>
    <mergeCell ref="H3:I3"/>
    <mergeCell ref="A2:A7"/>
    <mergeCell ref="B2:C7"/>
    <mergeCell ref="F2:G2"/>
    <mergeCell ref="H2:I2"/>
    <mergeCell ref="H5:I5"/>
    <mergeCell ref="D1:D7"/>
    <mergeCell ref="F1:G1"/>
    <mergeCell ref="H1:I1"/>
    <mergeCell ref="F5:G5"/>
    <mergeCell ref="F6:G6"/>
    <mergeCell ref="J3:K3"/>
    <mergeCell ref="L3:M3"/>
    <mergeCell ref="J5:K5"/>
    <mergeCell ref="P1:Q1"/>
    <mergeCell ref="J2:K2"/>
    <mergeCell ref="L2:M2"/>
    <mergeCell ref="P2:Q2"/>
    <mergeCell ref="N2:O2"/>
    <mergeCell ref="R1:S1"/>
    <mergeCell ref="V1:W1"/>
    <mergeCell ref="J1:K1"/>
    <mergeCell ref="L1:M1"/>
    <mergeCell ref="V2:W2"/>
    <mergeCell ref="R2:S2"/>
    <mergeCell ref="X1:X7"/>
    <mergeCell ref="N3:O3"/>
    <mergeCell ref="P3:Q3"/>
    <mergeCell ref="N4:O4"/>
    <mergeCell ref="P4:Q4"/>
    <mergeCell ref="T1:U1"/>
    <mergeCell ref="T7:U7"/>
    <mergeCell ref="N1:O1"/>
  </mergeCells>
  <printOptions horizontalCentered="1"/>
  <pageMargins left="0.3937007874015748" right="0.3937007874015748" top="0.7874015748031497" bottom="0.7874015748031497" header="0.5118110236220472" footer="0.5118110236220472"/>
  <pageSetup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8"/>
  <dimension ref="A1:Z203"/>
  <sheetViews>
    <sheetView showZeros="0" tabSelected="1" zoomScalePageLayoutView="0" workbookViewId="0" topLeftCell="A1">
      <pane xSplit="2" ySplit="8" topLeftCell="C9" activePane="bottomRight" state="frozen"/>
      <selection pane="topLeft" activeCell="F1" sqref="F1:W1"/>
      <selection pane="topRight" activeCell="F1" sqref="F1:W1"/>
      <selection pane="bottomLeft" activeCell="F1" sqref="F1:W1"/>
      <selection pane="bottomRight" activeCell="A1" sqref="A1"/>
    </sheetView>
  </sheetViews>
  <sheetFormatPr defaultColWidth="11.421875" defaultRowHeight="12.75"/>
  <cols>
    <col min="1" max="1" width="3.28125" style="0" customWidth="1"/>
    <col min="2" max="2" width="20.421875" style="0" customWidth="1"/>
    <col min="3" max="3" width="38.00390625" style="0" customWidth="1"/>
    <col min="4" max="4" width="2.421875" style="0" customWidth="1"/>
    <col min="5" max="5" width="4.7109375" style="0" customWidth="1"/>
    <col min="6" max="23" width="3.8515625" style="0" customWidth="1"/>
    <col min="24" max="24" width="3.421875" style="0" customWidth="1"/>
    <col min="25" max="25" width="0" style="0" hidden="1" customWidth="1"/>
    <col min="26" max="26" width="6.140625" style="228" customWidth="1"/>
    <col min="27" max="27" width="5.28125" style="0" customWidth="1"/>
    <col min="28" max="28" width="4.7109375" style="0" customWidth="1"/>
  </cols>
  <sheetData>
    <row r="1" spans="1:24" ht="104.25" customHeight="1">
      <c r="A1" s="7"/>
      <c r="B1" s="1" t="s">
        <v>52</v>
      </c>
      <c r="C1" s="1" t="s">
        <v>53</v>
      </c>
      <c r="D1" s="256" t="s">
        <v>168</v>
      </c>
      <c r="E1" s="233"/>
      <c r="F1" s="254" t="s">
        <v>282</v>
      </c>
      <c r="G1" s="255"/>
      <c r="H1" s="254" t="s">
        <v>5</v>
      </c>
      <c r="I1" s="255"/>
      <c r="J1" s="254" t="s">
        <v>266</v>
      </c>
      <c r="K1" s="255"/>
      <c r="L1" s="254" t="s">
        <v>267</v>
      </c>
      <c r="M1" s="255"/>
      <c r="N1" s="254" t="s">
        <v>223</v>
      </c>
      <c r="O1" s="255"/>
      <c r="P1" s="238" t="s">
        <v>94</v>
      </c>
      <c r="Q1" s="239"/>
      <c r="R1" s="261" t="s">
        <v>130</v>
      </c>
      <c r="S1" s="255"/>
      <c r="T1" s="238" t="s">
        <v>131</v>
      </c>
      <c r="U1" s="272"/>
      <c r="V1" s="254" t="s">
        <v>287</v>
      </c>
      <c r="W1" s="255"/>
      <c r="X1" s="262" t="s">
        <v>169</v>
      </c>
    </row>
    <row r="2" spans="1:24" ht="12.75" customHeight="1">
      <c r="A2" s="248"/>
      <c r="B2" s="242" t="s">
        <v>77</v>
      </c>
      <c r="C2" s="243"/>
      <c r="D2" s="257"/>
      <c r="E2" s="4">
        <v>9</v>
      </c>
      <c r="F2" s="259"/>
      <c r="G2" s="260"/>
      <c r="H2" s="259"/>
      <c r="I2" s="260"/>
      <c r="J2" s="251"/>
      <c r="K2" s="241"/>
      <c r="L2" s="251"/>
      <c r="M2" s="241"/>
      <c r="N2" s="251"/>
      <c r="O2" s="241"/>
      <c r="P2" s="252"/>
      <c r="Q2" s="253"/>
      <c r="R2" s="259"/>
      <c r="S2" s="260"/>
      <c r="T2" s="124"/>
      <c r="U2" s="124"/>
      <c r="V2" s="270"/>
      <c r="W2" s="271"/>
      <c r="X2" s="263"/>
    </row>
    <row r="3" spans="1:24" ht="12.75" customHeight="1">
      <c r="A3" s="249"/>
      <c r="B3" s="244"/>
      <c r="C3" s="245"/>
      <c r="D3" s="257"/>
      <c r="E3" s="5">
        <v>11</v>
      </c>
      <c r="F3" s="266"/>
      <c r="G3" s="267"/>
      <c r="H3" s="259"/>
      <c r="I3" s="260"/>
      <c r="J3" s="251"/>
      <c r="K3" s="241"/>
      <c r="L3" s="251"/>
      <c r="M3" s="241"/>
      <c r="N3" s="251"/>
      <c r="O3" s="241"/>
      <c r="P3" s="252"/>
      <c r="Q3" s="253"/>
      <c r="R3" s="259"/>
      <c r="S3" s="260"/>
      <c r="T3" s="125"/>
      <c r="U3" s="125"/>
      <c r="V3" s="240"/>
      <c r="W3" s="241"/>
      <c r="X3" s="263"/>
    </row>
    <row r="4" spans="1:24" ht="12.75" customHeight="1">
      <c r="A4" s="249"/>
      <c r="B4" s="244"/>
      <c r="C4" s="245"/>
      <c r="D4" s="258"/>
      <c r="E4" s="5">
        <v>13</v>
      </c>
      <c r="F4" s="259"/>
      <c r="G4" s="260"/>
      <c r="H4" s="259"/>
      <c r="I4" s="260"/>
      <c r="J4" s="251"/>
      <c r="K4" s="241"/>
      <c r="L4" s="251"/>
      <c r="M4" s="241"/>
      <c r="N4" s="251"/>
      <c r="O4" s="241"/>
      <c r="P4" s="252"/>
      <c r="Q4" s="253"/>
      <c r="R4" s="259"/>
      <c r="S4" s="260"/>
      <c r="T4" s="125"/>
      <c r="U4" s="125"/>
      <c r="V4" s="240"/>
      <c r="W4" s="241"/>
      <c r="X4" s="264"/>
    </row>
    <row r="5" spans="1:24" ht="12.75" customHeight="1">
      <c r="A5" s="249"/>
      <c r="B5" s="244"/>
      <c r="C5" s="245"/>
      <c r="D5" s="258"/>
      <c r="E5" s="5">
        <v>15</v>
      </c>
      <c r="F5" s="266"/>
      <c r="G5" s="267"/>
      <c r="H5" s="259"/>
      <c r="I5" s="260"/>
      <c r="J5" s="251"/>
      <c r="K5" s="241"/>
      <c r="L5" s="251"/>
      <c r="M5" s="241"/>
      <c r="N5" s="251"/>
      <c r="O5" s="241"/>
      <c r="P5" s="252"/>
      <c r="Q5" s="253"/>
      <c r="R5" s="259"/>
      <c r="S5" s="260"/>
      <c r="T5" s="125"/>
      <c r="U5" s="125"/>
      <c r="V5" s="240"/>
      <c r="W5" s="241"/>
      <c r="X5" s="264"/>
    </row>
    <row r="6" spans="1:24" ht="12.75" customHeight="1">
      <c r="A6" s="249"/>
      <c r="B6" s="244"/>
      <c r="C6" s="245"/>
      <c r="D6" s="258"/>
      <c r="E6" s="5">
        <v>17</v>
      </c>
      <c r="F6" s="266"/>
      <c r="G6" s="267"/>
      <c r="H6" s="259"/>
      <c r="I6" s="260"/>
      <c r="J6" s="251"/>
      <c r="K6" s="241"/>
      <c r="L6" s="251"/>
      <c r="M6" s="241"/>
      <c r="N6" s="251"/>
      <c r="O6" s="241"/>
      <c r="P6" s="252"/>
      <c r="Q6" s="253"/>
      <c r="R6" s="259"/>
      <c r="S6" s="260"/>
      <c r="T6" s="125"/>
      <c r="U6" s="125"/>
      <c r="V6" s="240"/>
      <c r="W6" s="241"/>
      <c r="X6" s="264"/>
    </row>
    <row r="7" spans="1:24" ht="12.75" customHeight="1">
      <c r="A7" s="250"/>
      <c r="B7" s="246"/>
      <c r="C7" s="247"/>
      <c r="D7" s="258"/>
      <c r="E7" s="6" t="s">
        <v>54</v>
      </c>
      <c r="F7" s="268"/>
      <c r="G7" s="269"/>
      <c r="H7" s="259"/>
      <c r="I7" s="260"/>
      <c r="J7" s="240"/>
      <c r="K7" s="241"/>
      <c r="L7" s="240"/>
      <c r="M7" s="241"/>
      <c r="N7" s="240" t="s">
        <v>145</v>
      </c>
      <c r="O7" s="241"/>
      <c r="P7" s="240" t="s">
        <v>145</v>
      </c>
      <c r="Q7" s="241"/>
      <c r="R7" s="240"/>
      <c r="S7" s="241"/>
      <c r="T7" s="274" t="s">
        <v>145</v>
      </c>
      <c r="U7" s="275"/>
      <c r="V7" s="274" t="s">
        <v>145</v>
      </c>
      <c r="W7" s="275"/>
      <c r="X7" s="264"/>
    </row>
    <row r="8" spans="1:24" ht="34.5" customHeight="1">
      <c r="A8" s="60"/>
      <c r="B8" s="134" t="s">
        <v>126</v>
      </c>
      <c r="C8" s="62"/>
      <c r="D8" s="258"/>
      <c r="E8" s="65" t="s">
        <v>56</v>
      </c>
      <c r="F8" s="64" t="s">
        <v>55</v>
      </c>
      <c r="G8" s="65" t="s">
        <v>56</v>
      </c>
      <c r="H8" s="64" t="s">
        <v>55</v>
      </c>
      <c r="I8" s="65" t="s">
        <v>56</v>
      </c>
      <c r="J8" s="64" t="s">
        <v>55</v>
      </c>
      <c r="K8" s="65" t="s">
        <v>56</v>
      </c>
      <c r="L8" s="64" t="s">
        <v>55</v>
      </c>
      <c r="M8" s="65" t="s">
        <v>56</v>
      </c>
      <c r="N8" s="64" t="s">
        <v>55</v>
      </c>
      <c r="O8" s="65" t="s">
        <v>56</v>
      </c>
      <c r="P8" s="64" t="s">
        <v>55</v>
      </c>
      <c r="Q8" s="65" t="s">
        <v>56</v>
      </c>
      <c r="R8" s="64" t="s">
        <v>55</v>
      </c>
      <c r="S8" s="65" t="s">
        <v>56</v>
      </c>
      <c r="T8" s="132" t="s">
        <v>95</v>
      </c>
      <c r="U8" s="126" t="s">
        <v>96</v>
      </c>
      <c r="V8" s="64" t="s">
        <v>55</v>
      </c>
      <c r="W8" s="65" t="s">
        <v>56</v>
      </c>
      <c r="X8" s="265"/>
    </row>
    <row r="9" spans="1:26" ht="12.75">
      <c r="A9" s="27"/>
      <c r="B9" s="109" t="s">
        <v>57</v>
      </c>
      <c r="C9" s="98" t="s">
        <v>105</v>
      </c>
      <c r="D9" s="36"/>
      <c r="E9" s="16">
        <v>1412</v>
      </c>
      <c r="F9" s="21"/>
      <c r="G9" s="21">
        <v>138</v>
      </c>
      <c r="H9" s="21"/>
      <c r="I9" s="21">
        <v>93</v>
      </c>
      <c r="J9" s="21"/>
      <c r="K9" s="21">
        <v>198</v>
      </c>
      <c r="L9" s="21"/>
      <c r="M9" s="21">
        <v>223</v>
      </c>
      <c r="N9" s="21"/>
      <c r="O9" s="21">
        <v>136</v>
      </c>
      <c r="P9" s="21"/>
      <c r="Q9" s="21">
        <v>8</v>
      </c>
      <c r="R9" s="21"/>
      <c r="S9" s="21">
        <v>143</v>
      </c>
      <c r="T9" s="21"/>
      <c r="U9" s="188">
        <v>240</v>
      </c>
      <c r="V9" s="21"/>
      <c r="W9" s="87">
        <v>196</v>
      </c>
      <c r="X9" s="81">
        <v>23</v>
      </c>
      <c r="Z9" s="78">
        <v>0.3052972972972973</v>
      </c>
    </row>
    <row r="10" spans="1:26" ht="12.75">
      <c r="A10" s="28"/>
      <c r="B10" s="109" t="s">
        <v>58</v>
      </c>
      <c r="C10" s="97" t="s">
        <v>102</v>
      </c>
      <c r="D10" s="34"/>
      <c r="E10" s="16">
        <v>1350</v>
      </c>
      <c r="F10" s="21"/>
      <c r="G10" s="21">
        <v>137</v>
      </c>
      <c r="H10" s="21"/>
      <c r="I10" s="21">
        <v>179</v>
      </c>
      <c r="J10" s="21"/>
      <c r="K10" s="21">
        <v>180</v>
      </c>
      <c r="L10" s="21"/>
      <c r="M10" s="21">
        <v>157</v>
      </c>
      <c r="N10" s="21"/>
      <c r="O10" s="21">
        <v>121</v>
      </c>
      <c r="P10" s="21"/>
      <c r="Q10" s="21">
        <v>48</v>
      </c>
      <c r="R10" s="21"/>
      <c r="S10" s="21">
        <v>132</v>
      </c>
      <c r="T10" s="21"/>
      <c r="U10" s="188">
        <v>213</v>
      </c>
      <c r="V10" s="21"/>
      <c r="W10" s="87">
        <v>141</v>
      </c>
      <c r="X10" s="81">
        <v>42</v>
      </c>
      <c r="Z10" s="78">
        <v>0.2918918918918919</v>
      </c>
    </row>
    <row r="11" spans="1:26" ht="12.75">
      <c r="A11" s="28"/>
      <c r="B11" s="109" t="s">
        <v>59</v>
      </c>
      <c r="C11" s="97" t="s">
        <v>181</v>
      </c>
      <c r="D11" s="36"/>
      <c r="E11" s="16">
        <v>1000</v>
      </c>
      <c r="F11" s="21"/>
      <c r="G11" s="21">
        <v>165</v>
      </c>
      <c r="H11" s="21"/>
      <c r="I11" s="21">
        <v>120</v>
      </c>
      <c r="J11" s="21"/>
      <c r="K11" s="21">
        <v>125</v>
      </c>
      <c r="L11" s="21"/>
      <c r="M11" s="21">
        <v>102</v>
      </c>
      <c r="N11" s="21"/>
      <c r="O11" s="21">
        <v>138</v>
      </c>
      <c r="P11" s="21"/>
      <c r="Q11" s="21">
        <v>9</v>
      </c>
      <c r="R11" s="21"/>
      <c r="S11" s="21">
        <v>69</v>
      </c>
      <c r="T11" s="21"/>
      <c r="U11" s="188">
        <v>145</v>
      </c>
      <c r="V11" s="21"/>
      <c r="W11" s="87">
        <v>110</v>
      </c>
      <c r="X11" s="81">
        <v>17</v>
      </c>
      <c r="Z11" s="78">
        <v>0.21621621621621623</v>
      </c>
    </row>
    <row r="12" spans="1:26" ht="12.75">
      <c r="A12" s="28"/>
      <c r="B12" s="109" t="s">
        <v>60</v>
      </c>
      <c r="C12" s="97" t="s">
        <v>78</v>
      </c>
      <c r="D12" s="36"/>
      <c r="E12" s="16">
        <v>328</v>
      </c>
      <c r="F12" s="21"/>
      <c r="G12" s="21">
        <v>0</v>
      </c>
      <c r="H12" s="21"/>
      <c r="I12" s="21">
        <v>29</v>
      </c>
      <c r="J12" s="21"/>
      <c r="K12" s="21">
        <v>37</v>
      </c>
      <c r="L12" s="21"/>
      <c r="M12" s="21">
        <v>69</v>
      </c>
      <c r="N12" s="21"/>
      <c r="O12" s="21">
        <v>49</v>
      </c>
      <c r="P12" s="21"/>
      <c r="Q12" s="21">
        <v>0</v>
      </c>
      <c r="R12" s="21"/>
      <c r="S12" s="21">
        <v>46</v>
      </c>
      <c r="T12" s="21"/>
      <c r="U12" s="188">
        <v>55</v>
      </c>
      <c r="V12" s="21"/>
      <c r="W12" s="87">
        <v>43</v>
      </c>
      <c r="X12" s="81">
        <v>0</v>
      </c>
      <c r="Z12" s="78">
        <v>0.07091891891891892</v>
      </c>
    </row>
    <row r="13" spans="1:26" ht="12.75">
      <c r="A13" s="28"/>
      <c r="B13" s="109" t="s">
        <v>61</v>
      </c>
      <c r="C13" s="98" t="s">
        <v>196</v>
      </c>
      <c r="D13" s="36"/>
      <c r="E13" s="16">
        <v>104</v>
      </c>
      <c r="F13" s="21"/>
      <c r="G13" s="21">
        <v>28</v>
      </c>
      <c r="H13" s="21"/>
      <c r="I13" s="21">
        <v>0</v>
      </c>
      <c r="J13" s="21"/>
      <c r="K13" s="21">
        <v>30</v>
      </c>
      <c r="L13" s="21"/>
      <c r="M13" s="21">
        <v>30</v>
      </c>
      <c r="N13" s="21"/>
      <c r="O13" s="21">
        <v>16</v>
      </c>
      <c r="P13" s="21"/>
      <c r="Q13" s="21">
        <v>0</v>
      </c>
      <c r="R13" s="21"/>
      <c r="S13" s="21">
        <v>0</v>
      </c>
      <c r="T13" s="21"/>
      <c r="U13" s="188">
        <v>0</v>
      </c>
      <c r="V13" s="21"/>
      <c r="W13" s="87">
        <v>0</v>
      </c>
      <c r="X13" s="81">
        <v>0</v>
      </c>
      <c r="Z13" s="78">
        <v>0.022486486486486486</v>
      </c>
    </row>
    <row r="14" spans="1:26" ht="12.75">
      <c r="A14" s="28"/>
      <c r="B14" s="109" t="s">
        <v>62</v>
      </c>
      <c r="C14" s="97" t="s">
        <v>135</v>
      </c>
      <c r="D14" s="36"/>
      <c r="E14" s="16">
        <v>96</v>
      </c>
      <c r="F14" s="21"/>
      <c r="G14" s="21">
        <v>0</v>
      </c>
      <c r="H14" s="21"/>
      <c r="I14" s="21">
        <v>0</v>
      </c>
      <c r="J14" s="21"/>
      <c r="K14" s="21">
        <v>0</v>
      </c>
      <c r="L14" s="21"/>
      <c r="M14" s="21">
        <v>0</v>
      </c>
      <c r="N14" s="21"/>
      <c r="O14" s="21">
        <v>0</v>
      </c>
      <c r="P14" s="21"/>
      <c r="Q14" s="21">
        <v>18</v>
      </c>
      <c r="R14" s="21"/>
      <c r="S14" s="21">
        <v>0</v>
      </c>
      <c r="T14" s="21"/>
      <c r="U14" s="188">
        <v>78</v>
      </c>
      <c r="V14" s="21"/>
      <c r="W14" s="87">
        <v>0</v>
      </c>
      <c r="X14" s="81">
        <v>0</v>
      </c>
      <c r="Z14" s="78">
        <v>0.020756756756756756</v>
      </c>
    </row>
    <row r="15" spans="1:26" ht="12.75">
      <c r="A15" s="28"/>
      <c r="B15" s="109" t="s">
        <v>63</v>
      </c>
      <c r="C15" s="97" t="s">
        <v>183</v>
      </c>
      <c r="D15" s="34"/>
      <c r="E15" s="16">
        <v>76</v>
      </c>
      <c r="F15" s="21"/>
      <c r="G15" s="21">
        <v>0</v>
      </c>
      <c r="H15" s="21"/>
      <c r="I15" s="21">
        <v>12</v>
      </c>
      <c r="J15" s="21"/>
      <c r="K15" s="21">
        <v>12</v>
      </c>
      <c r="L15" s="21"/>
      <c r="M15" s="21">
        <v>5</v>
      </c>
      <c r="N15" s="21"/>
      <c r="O15" s="21">
        <v>12</v>
      </c>
      <c r="P15" s="21"/>
      <c r="Q15" s="21">
        <v>0</v>
      </c>
      <c r="R15" s="21"/>
      <c r="S15" s="21">
        <v>7</v>
      </c>
      <c r="T15" s="21"/>
      <c r="U15" s="188">
        <v>16</v>
      </c>
      <c r="V15" s="21"/>
      <c r="W15" s="87">
        <v>12</v>
      </c>
      <c r="X15" s="81">
        <v>0</v>
      </c>
      <c r="Z15" s="78">
        <v>0.016432432432432434</v>
      </c>
    </row>
    <row r="16" spans="1:26" ht="12.75">
      <c r="A16" s="28"/>
      <c r="B16" s="109" t="s">
        <v>64</v>
      </c>
      <c r="C16" s="97" t="s">
        <v>51</v>
      </c>
      <c r="D16" s="36"/>
      <c r="E16" s="16">
        <v>46</v>
      </c>
      <c r="F16" s="21"/>
      <c r="G16" s="21">
        <v>0</v>
      </c>
      <c r="H16" s="21"/>
      <c r="I16" s="21">
        <v>46</v>
      </c>
      <c r="J16" s="21"/>
      <c r="K16" s="21">
        <v>0</v>
      </c>
      <c r="L16" s="21"/>
      <c r="M16" s="21">
        <v>0</v>
      </c>
      <c r="N16" s="21"/>
      <c r="O16" s="21">
        <v>0</v>
      </c>
      <c r="P16" s="21"/>
      <c r="Q16" s="21">
        <v>0</v>
      </c>
      <c r="R16" s="21"/>
      <c r="S16" s="21">
        <v>0</v>
      </c>
      <c r="T16" s="21"/>
      <c r="U16" s="188">
        <v>0</v>
      </c>
      <c r="V16" s="21"/>
      <c r="W16" s="87">
        <v>0</v>
      </c>
      <c r="X16" s="81">
        <v>0</v>
      </c>
      <c r="Z16" s="78">
        <v>0.009945945945945946</v>
      </c>
    </row>
    <row r="17" spans="1:26" ht="12.75">
      <c r="A17" s="28"/>
      <c r="B17" s="109" t="s">
        <v>65</v>
      </c>
      <c r="C17" s="97" t="s">
        <v>49</v>
      </c>
      <c r="D17" s="36"/>
      <c r="E17" s="16">
        <v>46</v>
      </c>
      <c r="F17" s="21"/>
      <c r="G17" s="21">
        <v>0</v>
      </c>
      <c r="H17" s="21"/>
      <c r="I17" s="21">
        <v>0</v>
      </c>
      <c r="J17" s="21"/>
      <c r="K17" s="21">
        <v>46</v>
      </c>
      <c r="L17" s="21"/>
      <c r="M17" s="21">
        <v>0</v>
      </c>
      <c r="N17" s="21"/>
      <c r="O17" s="21">
        <v>0</v>
      </c>
      <c r="P17" s="21"/>
      <c r="Q17" s="21">
        <v>0</v>
      </c>
      <c r="R17" s="21"/>
      <c r="S17" s="21">
        <v>0</v>
      </c>
      <c r="T17" s="21"/>
      <c r="U17" s="188">
        <v>0</v>
      </c>
      <c r="V17" s="21"/>
      <c r="W17" s="87">
        <v>0</v>
      </c>
      <c r="X17" s="81">
        <v>0</v>
      </c>
      <c r="Z17" s="78">
        <v>0.009945945945945946</v>
      </c>
    </row>
    <row r="18" spans="1:26" ht="12.75">
      <c r="A18" s="28"/>
      <c r="B18" s="109" t="s">
        <v>167</v>
      </c>
      <c r="C18" s="98" t="s">
        <v>198</v>
      </c>
      <c r="D18" s="36"/>
      <c r="E18" s="16">
        <v>45</v>
      </c>
      <c r="F18" s="21"/>
      <c r="G18" s="21">
        <v>0</v>
      </c>
      <c r="H18" s="21"/>
      <c r="I18" s="21">
        <v>0</v>
      </c>
      <c r="J18" s="21"/>
      <c r="K18" s="21">
        <v>0</v>
      </c>
      <c r="L18" s="21"/>
      <c r="M18" s="21">
        <v>34</v>
      </c>
      <c r="N18" s="21"/>
      <c r="O18" s="21">
        <v>0</v>
      </c>
      <c r="P18" s="21"/>
      <c r="Q18" s="21">
        <v>0</v>
      </c>
      <c r="R18" s="21"/>
      <c r="S18" s="21">
        <v>11</v>
      </c>
      <c r="T18" s="21"/>
      <c r="U18" s="188">
        <v>0</v>
      </c>
      <c r="V18" s="21"/>
      <c r="W18" s="87">
        <v>0</v>
      </c>
      <c r="X18" s="81">
        <v>0</v>
      </c>
      <c r="Z18" s="78">
        <v>0.00972972972972973</v>
      </c>
    </row>
    <row r="19" spans="1:26" ht="12.75">
      <c r="A19" s="39"/>
      <c r="B19" s="109" t="s">
        <v>171</v>
      </c>
      <c r="C19" s="98" t="s">
        <v>238</v>
      </c>
      <c r="D19" s="36"/>
      <c r="E19" s="16">
        <v>41</v>
      </c>
      <c r="F19" s="21"/>
      <c r="G19" s="21">
        <v>9</v>
      </c>
      <c r="H19" s="21"/>
      <c r="I19" s="21">
        <v>10</v>
      </c>
      <c r="J19" s="21"/>
      <c r="K19" s="21">
        <v>6</v>
      </c>
      <c r="L19" s="21"/>
      <c r="M19" s="21">
        <v>0</v>
      </c>
      <c r="N19" s="21"/>
      <c r="O19" s="21">
        <v>16</v>
      </c>
      <c r="P19" s="21"/>
      <c r="Q19" s="21">
        <v>0</v>
      </c>
      <c r="R19" s="21"/>
      <c r="S19" s="21">
        <v>0</v>
      </c>
      <c r="T19" s="21"/>
      <c r="U19" s="188">
        <v>0</v>
      </c>
      <c r="V19" s="21"/>
      <c r="W19" s="87">
        <v>0</v>
      </c>
      <c r="X19" s="81">
        <v>0</v>
      </c>
      <c r="Z19" s="78">
        <v>0.008864864864864866</v>
      </c>
    </row>
    <row r="20" spans="1:26" ht="12.75">
      <c r="A20" s="39"/>
      <c r="B20" s="109" t="s">
        <v>170</v>
      </c>
      <c r="C20" s="98" t="s">
        <v>50</v>
      </c>
      <c r="D20" s="36"/>
      <c r="E20" s="16">
        <v>27</v>
      </c>
      <c r="F20" s="21"/>
      <c r="G20" s="21">
        <v>0</v>
      </c>
      <c r="H20" s="21"/>
      <c r="I20" s="21">
        <v>7</v>
      </c>
      <c r="J20" s="21"/>
      <c r="K20" s="21">
        <v>20</v>
      </c>
      <c r="L20" s="21"/>
      <c r="M20" s="21">
        <v>0</v>
      </c>
      <c r="N20" s="21"/>
      <c r="O20" s="21">
        <v>0</v>
      </c>
      <c r="P20" s="21"/>
      <c r="Q20" s="21">
        <v>0</v>
      </c>
      <c r="R20" s="21"/>
      <c r="S20" s="21">
        <v>0</v>
      </c>
      <c r="T20" s="21"/>
      <c r="U20" s="188">
        <v>0</v>
      </c>
      <c r="V20" s="21"/>
      <c r="W20" s="87">
        <v>0</v>
      </c>
      <c r="X20" s="81">
        <v>0</v>
      </c>
      <c r="Z20" s="78">
        <v>0.0058378378378378375</v>
      </c>
    </row>
    <row r="21" spans="1:26" ht="12.75">
      <c r="A21" s="39"/>
      <c r="B21" s="109" t="s">
        <v>129</v>
      </c>
      <c r="C21" s="98" t="s">
        <v>121</v>
      </c>
      <c r="D21" s="36"/>
      <c r="E21" s="16">
        <v>23</v>
      </c>
      <c r="F21" s="21"/>
      <c r="G21" s="21">
        <v>0</v>
      </c>
      <c r="H21" s="21"/>
      <c r="I21" s="21">
        <v>0</v>
      </c>
      <c r="J21" s="21"/>
      <c r="K21" s="21">
        <v>0</v>
      </c>
      <c r="L21" s="21"/>
      <c r="M21" s="21">
        <v>0</v>
      </c>
      <c r="N21" s="21"/>
      <c r="O21" s="21">
        <v>0</v>
      </c>
      <c r="P21" s="21"/>
      <c r="Q21" s="21">
        <v>0</v>
      </c>
      <c r="R21" s="21"/>
      <c r="S21" s="21">
        <v>0</v>
      </c>
      <c r="T21" s="21"/>
      <c r="U21" s="188">
        <v>23</v>
      </c>
      <c r="V21" s="21"/>
      <c r="W21" s="87">
        <v>0</v>
      </c>
      <c r="X21" s="81">
        <v>0</v>
      </c>
      <c r="Z21" s="78">
        <v>0.004972972972972973</v>
      </c>
    </row>
    <row r="22" spans="1:26" ht="12.75">
      <c r="A22" s="39"/>
      <c r="B22" s="109" t="s">
        <v>173</v>
      </c>
      <c r="C22" s="98" t="s">
        <v>120</v>
      </c>
      <c r="D22" s="36"/>
      <c r="E22" s="16">
        <v>12</v>
      </c>
      <c r="F22" s="21"/>
      <c r="G22" s="21">
        <v>0</v>
      </c>
      <c r="H22" s="21"/>
      <c r="I22" s="21">
        <v>0</v>
      </c>
      <c r="J22" s="21"/>
      <c r="K22" s="21">
        <v>0</v>
      </c>
      <c r="L22" s="21"/>
      <c r="M22" s="21">
        <v>11</v>
      </c>
      <c r="N22" s="21"/>
      <c r="O22" s="21">
        <v>1</v>
      </c>
      <c r="P22" s="21"/>
      <c r="Q22" s="21">
        <v>0</v>
      </c>
      <c r="R22" s="21"/>
      <c r="S22" s="21">
        <v>0</v>
      </c>
      <c r="T22" s="21"/>
      <c r="U22" s="188">
        <v>0</v>
      </c>
      <c r="V22" s="21"/>
      <c r="W22" s="87">
        <v>0</v>
      </c>
      <c r="X22" s="81">
        <v>0</v>
      </c>
      <c r="Z22" s="78">
        <v>0.0025945945945945945</v>
      </c>
    </row>
    <row r="23" spans="1:26" ht="12.75">
      <c r="A23" s="39"/>
      <c r="B23" s="109" t="s">
        <v>174</v>
      </c>
      <c r="C23" s="97" t="s">
        <v>321</v>
      </c>
      <c r="D23" s="36"/>
      <c r="E23" s="16">
        <v>10</v>
      </c>
      <c r="F23" s="21"/>
      <c r="G23" s="21">
        <v>0</v>
      </c>
      <c r="H23" s="21"/>
      <c r="I23" s="21">
        <v>10</v>
      </c>
      <c r="J23" s="21"/>
      <c r="K23" s="21">
        <v>0</v>
      </c>
      <c r="L23" s="21"/>
      <c r="M23" s="21">
        <v>0</v>
      </c>
      <c r="N23" s="21"/>
      <c r="O23" s="21">
        <v>0</v>
      </c>
      <c r="P23" s="21"/>
      <c r="Q23" s="21">
        <v>0</v>
      </c>
      <c r="R23" s="21"/>
      <c r="S23" s="21">
        <v>0</v>
      </c>
      <c r="T23" s="21"/>
      <c r="U23" s="188">
        <v>0</v>
      </c>
      <c r="V23" s="21"/>
      <c r="W23" s="87">
        <v>0</v>
      </c>
      <c r="X23" s="81">
        <v>0</v>
      </c>
      <c r="Z23" s="78">
        <v>0.002162162162162162</v>
      </c>
    </row>
    <row r="24" spans="1:26" ht="12.75">
      <c r="A24" s="39"/>
      <c r="B24" s="109" t="s">
        <v>175</v>
      </c>
      <c r="C24" s="98" t="s">
        <v>79</v>
      </c>
      <c r="D24" s="35"/>
      <c r="E24" s="16">
        <v>9</v>
      </c>
      <c r="F24" s="122"/>
      <c r="G24" s="21">
        <v>0</v>
      </c>
      <c r="H24" s="122"/>
      <c r="I24" s="21">
        <v>9</v>
      </c>
      <c r="J24" s="122"/>
      <c r="K24" s="21">
        <v>0</v>
      </c>
      <c r="L24" s="122"/>
      <c r="M24" s="21">
        <v>0</v>
      </c>
      <c r="N24" s="122"/>
      <c r="O24" s="21">
        <v>0</v>
      </c>
      <c r="P24" s="122"/>
      <c r="Q24" s="21">
        <v>0</v>
      </c>
      <c r="R24" s="122"/>
      <c r="S24" s="21">
        <v>0</v>
      </c>
      <c r="T24" s="122"/>
      <c r="U24" s="188">
        <v>0</v>
      </c>
      <c r="V24" s="122"/>
      <c r="W24" s="87">
        <v>0</v>
      </c>
      <c r="X24" s="121"/>
      <c r="Z24" s="78">
        <v>0.0019459459459459458</v>
      </c>
    </row>
    <row r="25" spans="1:26" ht="12.75">
      <c r="A25" s="39"/>
      <c r="B25" s="109" t="s">
        <v>176</v>
      </c>
      <c r="C25" s="98" t="s">
        <v>80</v>
      </c>
      <c r="D25" s="35"/>
      <c r="E25" s="16">
        <v>0</v>
      </c>
      <c r="F25" s="122"/>
      <c r="G25" s="21">
        <v>0</v>
      </c>
      <c r="H25" s="122"/>
      <c r="I25" s="21">
        <v>0</v>
      </c>
      <c r="J25" s="122"/>
      <c r="K25" s="122">
        <v>0</v>
      </c>
      <c r="L25" s="122"/>
      <c r="M25" s="21">
        <v>0</v>
      </c>
      <c r="N25" s="122"/>
      <c r="O25" s="21">
        <v>0</v>
      </c>
      <c r="P25" s="122"/>
      <c r="Q25" s="122">
        <v>0</v>
      </c>
      <c r="R25" s="122"/>
      <c r="S25" s="21">
        <v>0</v>
      </c>
      <c r="T25" s="122"/>
      <c r="U25" s="188">
        <v>0</v>
      </c>
      <c r="V25" s="122"/>
      <c r="W25" s="87">
        <v>0</v>
      </c>
      <c r="X25" s="121">
        <v>0</v>
      </c>
      <c r="Z25" s="78">
        <v>0</v>
      </c>
    </row>
    <row r="26" spans="1:26" ht="12.75">
      <c r="A26" s="29"/>
      <c r="B26" s="177" t="s">
        <v>177</v>
      </c>
      <c r="C26" s="100" t="s">
        <v>48</v>
      </c>
      <c r="D26" s="35"/>
      <c r="E26" s="16">
        <v>0</v>
      </c>
      <c r="F26" s="22"/>
      <c r="G26" s="22">
        <v>0</v>
      </c>
      <c r="H26" s="22"/>
      <c r="I26" s="22">
        <v>0</v>
      </c>
      <c r="J26" s="22"/>
      <c r="K26" s="22">
        <v>0</v>
      </c>
      <c r="L26" s="22"/>
      <c r="M26" s="22">
        <v>0</v>
      </c>
      <c r="N26" s="22"/>
      <c r="O26" s="22"/>
      <c r="P26" s="22"/>
      <c r="Q26" s="22"/>
      <c r="R26" s="22"/>
      <c r="S26" s="22"/>
      <c r="T26" s="22"/>
      <c r="U26" s="189">
        <v>0</v>
      </c>
      <c r="V26" s="168"/>
      <c r="W26" s="14">
        <v>0</v>
      </c>
      <c r="X26" s="86">
        <v>0</v>
      </c>
      <c r="Z26" s="78">
        <v>0</v>
      </c>
    </row>
    <row r="27" spans="1:26" ht="12.75">
      <c r="A27" s="164"/>
      <c r="B27" s="110"/>
      <c r="C27" s="111"/>
      <c r="D27" s="37"/>
      <c r="E27" s="18">
        <v>4625</v>
      </c>
      <c r="F27" s="24"/>
      <c r="G27" s="23">
        <v>477</v>
      </c>
      <c r="H27" s="23"/>
      <c r="I27" s="23">
        <v>515</v>
      </c>
      <c r="J27" s="23">
        <v>0</v>
      </c>
      <c r="K27" s="23">
        <v>654</v>
      </c>
      <c r="L27" s="23"/>
      <c r="M27" s="23">
        <v>631</v>
      </c>
      <c r="N27" s="23"/>
      <c r="O27" s="23">
        <v>489</v>
      </c>
      <c r="P27" s="23"/>
      <c r="Q27" s="23">
        <v>74</v>
      </c>
      <c r="R27" s="23"/>
      <c r="S27" s="23">
        <v>408</v>
      </c>
      <c r="T27" s="23"/>
      <c r="U27" s="190">
        <v>770</v>
      </c>
      <c r="V27" s="23"/>
      <c r="W27" s="23">
        <v>502</v>
      </c>
      <c r="X27" s="96">
        <v>96</v>
      </c>
      <c r="Z27" s="78"/>
    </row>
    <row r="186" ht="12.75">
      <c r="Z186" s="228" t="e">
        <v>#DIV/0!</v>
      </c>
    </row>
    <row r="187" ht="12.75">
      <c r="Z187" s="228" t="e">
        <v>#DIV/0!</v>
      </c>
    </row>
    <row r="188" ht="12.75">
      <c r="Z188" s="228" t="e">
        <v>#DIV/0!</v>
      </c>
    </row>
    <row r="189" ht="12.75">
      <c r="Z189" s="228" t="e">
        <v>#DIV/0!</v>
      </c>
    </row>
    <row r="190" ht="12.75">
      <c r="Z190" s="228" t="e">
        <v>#DIV/0!</v>
      </c>
    </row>
    <row r="191" ht="12.75">
      <c r="Z191" s="228" t="e">
        <v>#DIV/0!</v>
      </c>
    </row>
    <row r="192" ht="12.75">
      <c r="Z192" s="228" t="e">
        <v>#DIV/0!</v>
      </c>
    </row>
    <row r="193" ht="12.75">
      <c r="Z193" s="228" t="e">
        <v>#DIV/0!</v>
      </c>
    </row>
    <row r="194" ht="12.75">
      <c r="Z194" s="228" t="e">
        <v>#DIV/0!</v>
      </c>
    </row>
    <row r="195" ht="12.75">
      <c r="Z195" s="228" t="e">
        <v>#DIV/0!</v>
      </c>
    </row>
    <row r="196" ht="12.75">
      <c r="Z196" s="228" t="e">
        <v>#DIV/0!</v>
      </c>
    </row>
    <row r="197" ht="12.75">
      <c r="Z197" s="228" t="e">
        <v>#DIV/0!</v>
      </c>
    </row>
    <row r="198" ht="12.75">
      <c r="Z198" s="228" t="e">
        <v>#DIV/0!</v>
      </c>
    </row>
    <row r="199" ht="12.75">
      <c r="Z199" s="228" t="e">
        <v>#DIV/0!</v>
      </c>
    </row>
    <row r="200" ht="12.75">
      <c r="Z200" s="228" t="e">
        <v>#DIV/0!</v>
      </c>
    </row>
    <row r="201" ht="12.75">
      <c r="Z201" s="228" t="e">
        <v>#DIV/0!</v>
      </c>
    </row>
    <row r="202" ht="12.75">
      <c r="Z202" s="228" t="e">
        <v>#DIV/0!</v>
      </c>
    </row>
    <row r="203" spans="2:26" ht="12.75">
      <c r="B203" s="178"/>
      <c r="Z203" s="228" t="e">
        <v>#DIV/0!</v>
      </c>
    </row>
  </sheetData>
  <sheetProtection/>
  <mergeCells count="62">
    <mergeCell ref="F7:G7"/>
    <mergeCell ref="H7:I7"/>
    <mergeCell ref="J7:K7"/>
    <mergeCell ref="L7:M7"/>
    <mergeCell ref="N7:O7"/>
    <mergeCell ref="P7:Q7"/>
    <mergeCell ref="R7:S7"/>
    <mergeCell ref="L5:M5"/>
    <mergeCell ref="N5:O5"/>
    <mergeCell ref="P5:Q5"/>
    <mergeCell ref="R5:S5"/>
    <mergeCell ref="N6:O6"/>
    <mergeCell ref="V7:W7"/>
    <mergeCell ref="P6:Q6"/>
    <mergeCell ref="R6:S6"/>
    <mergeCell ref="V6:W6"/>
    <mergeCell ref="H6:I6"/>
    <mergeCell ref="J6:K6"/>
    <mergeCell ref="L6:M6"/>
    <mergeCell ref="V5:W5"/>
    <mergeCell ref="R3:S3"/>
    <mergeCell ref="V3:W3"/>
    <mergeCell ref="F4:G4"/>
    <mergeCell ref="H4:I4"/>
    <mergeCell ref="J4:K4"/>
    <mergeCell ref="L4:M4"/>
    <mergeCell ref="R4:S4"/>
    <mergeCell ref="V4:W4"/>
    <mergeCell ref="F3:G3"/>
    <mergeCell ref="H3:I3"/>
    <mergeCell ref="A2:A7"/>
    <mergeCell ref="B2:C7"/>
    <mergeCell ref="F2:G2"/>
    <mergeCell ref="H2:I2"/>
    <mergeCell ref="H5:I5"/>
    <mergeCell ref="D1:D8"/>
    <mergeCell ref="F1:G1"/>
    <mergeCell ref="H1:I1"/>
    <mergeCell ref="F5:G5"/>
    <mergeCell ref="F6:G6"/>
    <mergeCell ref="J3:K3"/>
    <mergeCell ref="L3:M3"/>
    <mergeCell ref="J5:K5"/>
    <mergeCell ref="P1:Q1"/>
    <mergeCell ref="J2:K2"/>
    <mergeCell ref="L2:M2"/>
    <mergeCell ref="P2:Q2"/>
    <mergeCell ref="N2:O2"/>
    <mergeCell ref="R1:S1"/>
    <mergeCell ref="V1:W1"/>
    <mergeCell ref="J1:K1"/>
    <mergeCell ref="L1:M1"/>
    <mergeCell ref="V2:W2"/>
    <mergeCell ref="R2:S2"/>
    <mergeCell ref="X1:X8"/>
    <mergeCell ref="N3:O3"/>
    <mergeCell ref="P3:Q3"/>
    <mergeCell ref="N4:O4"/>
    <mergeCell ref="P4:Q4"/>
    <mergeCell ref="T1:U1"/>
    <mergeCell ref="T7:U7"/>
    <mergeCell ref="N1:O1"/>
  </mergeCells>
  <printOptions horizontalCentered="1"/>
  <pageMargins left="0.3937007874015748" right="0.3937007874015748" top="0.7874015748031497" bottom="0.7874015748031497" header="0.5118110236220472" footer="0.5118110236220472"/>
  <pageSetup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Josef Enzenhofer</cp:lastModifiedBy>
  <cp:lastPrinted>2012-10-09T14:29:35Z</cp:lastPrinted>
  <dcterms:created xsi:type="dcterms:W3CDTF">1996-10-17T05:27:31Z</dcterms:created>
  <dcterms:modified xsi:type="dcterms:W3CDTF">2012-10-26T08:57:32Z</dcterms:modified>
  <cp:category/>
  <cp:version/>
  <cp:contentType/>
  <cp:contentStatus/>
</cp:coreProperties>
</file>